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71" yWindow="65431" windowWidth="13845" windowHeight="9210" activeTab="2"/>
  </bookViews>
  <sheets>
    <sheet name="Инструкция к применению" sheetId="1" r:id="rId1"/>
    <sheet name="Стартовый протокол" sheetId="2" r:id="rId2"/>
    <sheet name="Гоночный протокол" sheetId="3" r:id="rId3"/>
  </sheets>
  <definedNames>
    <definedName name="DNF">'Гоночный протокол'!$71:$71</definedName>
    <definedName name="DNS">'Гоночный протокол'!$70:$70</definedName>
    <definedName name="DSQ">'Гоночный протокол'!$72:$72</definedName>
    <definedName name="Max1">'Гоночный протокол'!#REF!</definedName>
    <definedName name="Max2">'Гоночный протокол'!#REF!</definedName>
    <definedName name="Гонки">'Гоночный протокол'!$I$8:$X$53</definedName>
    <definedName name="Зарегистрировано_участников">'Гоночный протокол'!$I$74</definedName>
    <definedName name="Количество_стартовавших">'Гоночный протокол'!$73:$73</definedName>
    <definedName name="_xlnm.Print_Area" localSheetId="2">'Гоночный протокол'!$A$1:$AP$74</definedName>
    <definedName name="Очки">'Гоночный протокол'!$J$8:$J$53,'Гоночный протокол'!$L$8:$L$53,'Гоночный протокол'!$N$8:$N$53,'Гоночный протокол'!$P$8:$P$53,'Гоночный протокол'!$R$8:$R$53,'Гоночный протокол'!$T$8:$T$53,'Гоночный протокол'!$V$8:$V$53,'Гоночный протокол'!$X$8:$X$53</definedName>
    <definedName name="Очки_Вспом">#REF!</definedName>
    <definedName name="Сортировка">'Гоночный протокол'!$B$7:$AM$53</definedName>
    <definedName name="Таблица">'Гоночный протокол'!$C$8:$AM$53</definedName>
    <definedName name="Штрафы">'Гоночный протокол'!#REF!</definedName>
  </definedNames>
  <calcPr fullCalcOnLoad="1"/>
</workbook>
</file>

<file path=xl/sharedStrings.xml><?xml version="1.0" encoding="utf-8"?>
<sst xmlns="http://schemas.openxmlformats.org/spreadsheetml/2006/main" count="326" uniqueCount="128">
  <si>
    <t>Фамилия/Имя</t>
  </si>
  <si>
    <t>Место</t>
  </si>
  <si>
    <t>Очки</t>
  </si>
  <si>
    <t>№</t>
  </si>
  <si>
    <t>Гонка 1</t>
  </si>
  <si>
    <t>Гонка 2</t>
  </si>
  <si>
    <t>Гонка 3</t>
  </si>
  <si>
    <t>Гонка 4</t>
  </si>
  <si>
    <t>Гонка 5</t>
  </si>
  <si>
    <t>Гонка 6</t>
  </si>
  <si>
    <t>Гонка 7</t>
  </si>
  <si>
    <t>Гонка 8</t>
  </si>
  <si>
    <t>DNF</t>
  </si>
  <si>
    <t>DNS</t>
  </si>
  <si>
    <t>Зачет</t>
  </si>
  <si>
    <t>Количество стартовавших</t>
  </si>
  <si>
    <t>DSQ</t>
  </si>
  <si>
    <t>Зарегистрировано участников</t>
  </si>
  <si>
    <t xml:space="preserve"> </t>
  </si>
  <si>
    <t>№ п.п.</t>
  </si>
  <si>
    <t>Ф.И.О.</t>
  </si>
  <si>
    <t>№ паруса</t>
  </si>
  <si>
    <t>Год рождения</t>
  </si>
  <si>
    <t>Клуб</t>
  </si>
  <si>
    <t>Спонсор</t>
  </si>
  <si>
    <t>Город</t>
  </si>
  <si>
    <t>Гонка 9</t>
  </si>
  <si>
    <t>Гонка 10</t>
  </si>
  <si>
    <t>Гонка 11</t>
  </si>
  <si>
    <t>Гонка 12</t>
  </si>
  <si>
    <t>Гонка 13</t>
  </si>
  <si>
    <t>Гонка 14</t>
  </si>
  <si>
    <t>Гонка 15</t>
  </si>
  <si>
    <t>1 выброс</t>
  </si>
  <si>
    <t>2 выброса</t>
  </si>
  <si>
    <t>3 выброса</t>
  </si>
  <si>
    <t>Порядок заполнения форм.</t>
  </si>
  <si>
    <t>1. Заполняется страница "Стартовый протокол"</t>
  </si>
  <si>
    <t>Больше никаких действий со "Стартовым протоколом" не производится.</t>
  </si>
  <si>
    <t>ОСТАЛЬНЫЕ ЯЧЕЙКИ ТАБЛИЦЫ ЗАЩИЩЕНЫ ОТ ИЗМЕНЕНИЙ</t>
  </si>
  <si>
    <t>Все очки считаются автоматически.</t>
  </si>
  <si>
    <t>После гонок 1-3 необходимо использовать графу AI (Очки) без выброса.</t>
  </si>
  <si>
    <t>После гонок 4-6 необходимо использовать графу AJ (Очки Один выброс) с одним выбросом.</t>
  </si>
  <si>
    <t>После гонок 7-10 необходимо использовать графу AК (Очки Два выброса) с двумя выбросами.</t>
  </si>
  <si>
    <t>После гонок 11-15 необходимо использовать графу AL (Очки Три выброса) с тремя выбросами.</t>
  </si>
  <si>
    <t>3. Для подготовки к печати.</t>
  </si>
  <si>
    <t>А) Сохранить книгу под новым именем.</t>
  </si>
  <si>
    <t>В) Действия:</t>
  </si>
  <si>
    <t>меню "Сервис" - "Защита" - "Снять защиту с листа" - пароль 111.</t>
  </si>
  <si>
    <t xml:space="preserve">Скрыть соответствующие столбцы (которые не используются в данной гонке). См. пункт 2. </t>
  </si>
  <si>
    <t>Для этого:</t>
  </si>
  <si>
    <t>выделить столбцы</t>
  </si>
  <si>
    <t>щелкнуть правой клавишей мыши</t>
  </si>
  <si>
    <t>выбрать "Скрыть"</t>
  </si>
  <si>
    <t>С) Выделить диапазон В7 - AL7 (вся ширина видимой таблицы) по ширине и в глубину на количетво участников.</t>
  </si>
  <si>
    <t>Меню "Данные" - "Сортировка" - "По возрастанию" - по требуемуему столбцу (AI, AJ, AK  или AL).</t>
  </si>
  <si>
    <t>D) Меню "Файл" - "Печать" - ОК.</t>
  </si>
  <si>
    <t>ВСЕ!</t>
  </si>
  <si>
    <t>Имена, номера парусов, категория спортсмена (О,Ю,Ж,С) переносится в "Гоночный протокол" автоматически.</t>
  </si>
  <si>
    <t>2. В гоночном протоколе необходимо заполнить только места приходов спортсменов и графу "Зарегистрировано участников"</t>
  </si>
  <si>
    <t>Москва</t>
  </si>
  <si>
    <t>Санкт-Петербург</t>
  </si>
  <si>
    <t>Шувалов Юрий</t>
  </si>
  <si>
    <t>Марабу</t>
  </si>
  <si>
    <t>Казань</t>
  </si>
  <si>
    <t>2 выброс</t>
  </si>
  <si>
    <t>3 выброс</t>
  </si>
  <si>
    <t>Список участников</t>
  </si>
  <si>
    <t>Николаев Иван</t>
  </si>
  <si>
    <t>Вологда</t>
  </si>
  <si>
    <t>Рыбальский Виктор</t>
  </si>
  <si>
    <t>Год рожд.</t>
  </si>
  <si>
    <t>Гл.судья</t>
  </si>
  <si>
    <t>Секретарь</t>
  </si>
  <si>
    <t>П.В.Воногов</t>
  </si>
  <si>
    <t>О.В.Шувалова</t>
  </si>
  <si>
    <t>АНК СПб</t>
  </si>
  <si>
    <t>Овчарук Артем</t>
  </si>
  <si>
    <t>НордВест, Школа ветра</t>
  </si>
  <si>
    <t>Акентьев Евгений</t>
  </si>
  <si>
    <t>Администрация Приморско-Ахтарского р-на</t>
  </si>
  <si>
    <t>Приморско-Ахтарск</t>
  </si>
  <si>
    <t>Башкатов В.И.</t>
  </si>
  <si>
    <t>Бавков Андрей</t>
  </si>
  <si>
    <t>Четвертый этап Кубка Ассоциации Национального класса. Дисциплина Слалом</t>
  </si>
  <si>
    <t>Святенко Артур</t>
  </si>
  <si>
    <t>Ахтари-Серф</t>
  </si>
  <si>
    <t>Орехова Ирина</t>
  </si>
  <si>
    <t>Патраков Сергей</t>
  </si>
  <si>
    <t>Федосов Мыс</t>
  </si>
  <si>
    <t>Череповец</t>
  </si>
  <si>
    <t>Акентьев Дмитрий</t>
  </si>
  <si>
    <t>Попов Илья</t>
  </si>
  <si>
    <t>Минаев Борис</t>
  </si>
  <si>
    <t>Болташов Игорь</t>
  </si>
  <si>
    <t>Волга-Клаб</t>
  </si>
  <si>
    <t>dns</t>
  </si>
  <si>
    <t>Хитрово Андрей</t>
  </si>
  <si>
    <t>Wind.ru</t>
  </si>
  <si>
    <t>Лапин Алексей</t>
  </si>
  <si>
    <t>Гуркин Дмитрий</t>
  </si>
  <si>
    <t>Чертков Дмитрий</t>
  </si>
  <si>
    <t>"Южные паруса"</t>
  </si>
  <si>
    <t>Таганрог</t>
  </si>
  <si>
    <t>Сибгатулин Тимур</t>
  </si>
  <si>
    <t>SST</t>
  </si>
  <si>
    <t>Бычков Антон</t>
  </si>
  <si>
    <t>б/н</t>
  </si>
  <si>
    <t>Тарковский Андрей</t>
  </si>
  <si>
    <t>Запорожцев Егор</t>
  </si>
  <si>
    <t>Петров Иван</t>
  </si>
  <si>
    <t>ВМФ</t>
  </si>
  <si>
    <t>Арсеньев Дмитрий</t>
  </si>
  <si>
    <t>Дружинин Александр</t>
  </si>
  <si>
    <t>Green House</t>
  </si>
  <si>
    <t>Маслов Иван</t>
  </si>
  <si>
    <t>Никольское</t>
  </si>
  <si>
    <t>Гавриченков Григорий</t>
  </si>
  <si>
    <t>Гунько Павел</t>
  </si>
  <si>
    <t>Boardsoul, Cool, Kana Beach</t>
  </si>
  <si>
    <t>Балтийский Кубок-2007. Дисциплина Слалом</t>
  </si>
  <si>
    <t>dnf</t>
  </si>
  <si>
    <t>ocs</t>
  </si>
  <si>
    <t>21-28.07.2007</t>
  </si>
  <si>
    <t>Официальные результаты</t>
  </si>
  <si>
    <t>Норд-Вест Школа ветра</t>
  </si>
  <si>
    <t>Завершинский Сергей</t>
  </si>
  <si>
    <t>25-28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</si>
</sst>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.&quot;;\-#,##0&quot; р.&quot;"/>
    <numFmt numFmtId="165" formatCode="#,##0&quot; р.&quot;;[Red]\-#,##0&quot; р.&quot;"/>
    <numFmt numFmtId="166" formatCode="#,##0.00&quot; р.&quot;;\-#,##0.00&quot; р.&quot;"/>
    <numFmt numFmtId="167" formatCode="#,##0.00&quot; р.&quot;;[Red]\-#,##0.00&quot; р.&quot;"/>
    <numFmt numFmtId="168" formatCode="_-* #,##0&quot; р.&quot;_-;\-* #,##0&quot; р.&quot;_-;_-* &quot;-&quot;&quot; р.&quot;_-;_-@_-"/>
    <numFmt numFmtId="169" formatCode="_-* #,##0_ _р_._-;\-* #,##0_ _р_._-;_-* &quot;-&quot;_ _р_._-;_-@_-"/>
    <numFmt numFmtId="170" formatCode="_-* #,##0.00&quot; р.&quot;_-;\-* #,##0.00&quot; р.&quot;_-;_-* &quot;-&quot;??&quot; р.&quot;_-;_-@_-"/>
    <numFmt numFmtId="171" formatCode="_-* #,##0.00_ _р_._-;\-* #,##0.00_ _р_._-;_-* &quot;-&quot;??_ _р_._-;_-@_-"/>
    <numFmt numFmtId="172" formatCode="0.0"/>
  </numFmts>
  <fonts count="1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4"/>
      <name val="Arial Cyr"/>
      <family val="2"/>
    </font>
    <font>
      <b/>
      <sz val="11"/>
      <name val="Arial Cyr"/>
      <family val="2"/>
    </font>
    <font>
      <b/>
      <i/>
      <u val="single"/>
      <sz val="12"/>
      <name val="Arial Cyr"/>
      <family val="0"/>
    </font>
    <font>
      <b/>
      <sz val="72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2" fontId="2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G38" sqref="G38"/>
    </sheetView>
  </sheetViews>
  <sheetFormatPr defaultColWidth="9.00390625" defaultRowHeight="12.75"/>
  <sheetData>
    <row r="1" ht="12.75">
      <c r="A1" t="s">
        <v>36</v>
      </c>
    </row>
    <row r="3" ht="12.75">
      <c r="A3" t="s">
        <v>37</v>
      </c>
    </row>
    <row r="4" ht="12.75">
      <c r="A4" t="s">
        <v>58</v>
      </c>
    </row>
    <row r="5" ht="12.75">
      <c r="A5" t="s">
        <v>38</v>
      </c>
    </row>
    <row r="7" ht="12.75">
      <c r="A7" t="s">
        <v>59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5" ht="12.75">
      <c r="A15" t="s">
        <v>45</v>
      </c>
    </row>
    <row r="16" s="43" customFormat="1" ht="15.75">
      <c r="A16" s="43" t="s">
        <v>46</v>
      </c>
    </row>
    <row r="17" ht="12.75">
      <c r="A17" t="s">
        <v>47</v>
      </c>
    </row>
    <row r="18" ht="12.75">
      <c r="A18" t="s">
        <v>48</v>
      </c>
    </row>
    <row r="19" ht="12.75">
      <c r="A19" t="s">
        <v>49</v>
      </c>
    </row>
    <row r="20" ht="12.75">
      <c r="A20" t="s">
        <v>50</v>
      </c>
    </row>
    <row r="21" ht="12.75">
      <c r="A21" t="s">
        <v>51</v>
      </c>
    </row>
    <row r="22" ht="12.75">
      <c r="A22" t="s">
        <v>52</v>
      </c>
    </row>
    <row r="23" ht="12.75">
      <c r="A23" t="s">
        <v>53</v>
      </c>
    </row>
    <row r="24" ht="12.75">
      <c r="A24" t="s">
        <v>54</v>
      </c>
    </row>
    <row r="25" ht="12.75">
      <c r="A25" t="s">
        <v>55</v>
      </c>
    </row>
    <row r="27" ht="12.75">
      <c r="A27" t="s">
        <v>56</v>
      </c>
    </row>
    <row r="31" ht="90.75">
      <c r="A31" s="44" t="s">
        <v>57</v>
      </c>
    </row>
  </sheetData>
  <sheetProtection password="CF66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71"/>
  <sheetViews>
    <sheetView workbookViewId="0" topLeftCell="A1">
      <selection activeCell="H33" sqref="H33"/>
    </sheetView>
  </sheetViews>
  <sheetFormatPr defaultColWidth="9.00390625" defaultRowHeight="12.75"/>
  <cols>
    <col min="1" max="1" width="7.00390625" style="27" bestFit="1" customWidth="1"/>
    <col min="2" max="2" width="28.125" style="3" bestFit="1" customWidth="1"/>
    <col min="3" max="3" width="14.25390625" style="27" customWidth="1"/>
    <col min="4" max="4" width="19.375" style="27" customWidth="1"/>
    <col min="5" max="5" width="11.375" style="27" customWidth="1"/>
    <col min="6" max="6" width="39.875" style="27" customWidth="1"/>
    <col min="7" max="7" width="39.75390625" style="27" bestFit="1" customWidth="1"/>
    <col min="8" max="8" width="22.75390625" style="27" customWidth="1"/>
    <col min="9" max="9" width="7.625" style="3" bestFit="1" customWidth="1"/>
    <col min="10" max="21" width="4.75390625" style="3" customWidth="1"/>
    <col min="22" max="22" width="6.875" style="3" customWidth="1"/>
    <col min="23" max="24" width="5.875" style="3" customWidth="1"/>
    <col min="25" max="25" width="8.375" style="3" customWidth="1"/>
    <col min="26" max="26" width="5.375" style="3" customWidth="1"/>
    <col min="27" max="16384" width="9.125" style="3" customWidth="1"/>
  </cols>
  <sheetData>
    <row r="1" spans="1:8" ht="20.25" customHeight="1">
      <c r="A1" s="34" t="s">
        <v>18</v>
      </c>
      <c r="B1" s="80" t="s">
        <v>84</v>
      </c>
      <c r="C1" s="80"/>
      <c r="D1" s="80"/>
      <c r="E1" s="80"/>
      <c r="F1" s="80"/>
      <c r="G1" s="80"/>
      <c r="H1" s="36" t="s">
        <v>61</v>
      </c>
    </row>
    <row r="2" spans="1:8" ht="12.75">
      <c r="A2" s="35" t="s">
        <v>18</v>
      </c>
      <c r="B2"/>
      <c r="C2" s="24"/>
      <c r="D2" s="24"/>
      <c r="E2" s="24"/>
      <c r="F2" s="24"/>
      <c r="G2" s="24"/>
      <c r="H2" s="24"/>
    </row>
    <row r="3" spans="1:8" ht="18.75">
      <c r="A3" s="24"/>
      <c r="B3"/>
      <c r="C3" s="24"/>
      <c r="D3" s="26" t="s">
        <v>67</v>
      </c>
      <c r="E3" s="26"/>
      <c r="F3" s="24"/>
      <c r="G3" s="24"/>
      <c r="H3" s="24"/>
    </row>
    <row r="4" spans="1:8" ht="16.5" thickBot="1">
      <c r="A4" s="24"/>
      <c r="B4"/>
      <c r="C4" s="24"/>
      <c r="D4" s="24"/>
      <c r="E4" s="24"/>
      <c r="F4" s="24"/>
      <c r="G4" s="24"/>
      <c r="H4" s="37"/>
    </row>
    <row r="5" spans="1:8" ht="15.75" thickBot="1">
      <c r="A5" s="11" t="s">
        <v>19</v>
      </c>
      <c r="B5" s="12" t="s">
        <v>20</v>
      </c>
      <c r="C5" s="13" t="s">
        <v>21</v>
      </c>
      <c r="D5" s="14" t="s">
        <v>22</v>
      </c>
      <c r="E5" s="25" t="s">
        <v>14</v>
      </c>
      <c r="F5" s="15" t="s">
        <v>23</v>
      </c>
      <c r="G5" s="16" t="s">
        <v>24</v>
      </c>
      <c r="H5" s="17" t="s">
        <v>25</v>
      </c>
    </row>
    <row r="6" spans="1:8" ht="12.75" customHeight="1">
      <c r="A6" s="18">
        <v>1</v>
      </c>
      <c r="B6" s="64" t="s">
        <v>85</v>
      </c>
      <c r="C6" s="65">
        <v>477</v>
      </c>
      <c r="D6" s="65">
        <v>1968</v>
      </c>
      <c r="E6" s="65"/>
      <c r="F6" s="65" t="s">
        <v>86</v>
      </c>
      <c r="G6" s="66"/>
      <c r="H6" s="67" t="s">
        <v>81</v>
      </c>
    </row>
    <row r="7" spans="1:8" ht="12.75" customHeight="1">
      <c r="A7" s="46">
        <f aca="true" t="shared" si="0" ref="A7:A38">A6+1</f>
        <v>2</v>
      </c>
      <c r="B7" s="68" t="s">
        <v>87</v>
      </c>
      <c r="C7" s="60">
        <v>13</v>
      </c>
      <c r="D7" s="60">
        <v>1982</v>
      </c>
      <c r="E7" s="60"/>
      <c r="F7" s="60"/>
      <c r="G7" s="69"/>
      <c r="H7" s="70" t="s">
        <v>61</v>
      </c>
    </row>
    <row r="8" spans="1:8" ht="12.75" customHeight="1">
      <c r="A8" s="46">
        <f t="shared" si="0"/>
        <v>3</v>
      </c>
      <c r="B8" s="68" t="s">
        <v>88</v>
      </c>
      <c r="C8" s="60">
        <v>448</v>
      </c>
      <c r="D8" s="60">
        <v>1976</v>
      </c>
      <c r="E8" s="60"/>
      <c r="F8" s="60" t="s">
        <v>89</v>
      </c>
      <c r="G8" s="69"/>
      <c r="H8" s="70" t="s">
        <v>90</v>
      </c>
    </row>
    <row r="9" spans="1:8" ht="12.75" customHeight="1">
      <c r="A9" s="46">
        <f t="shared" si="0"/>
        <v>4</v>
      </c>
      <c r="B9" s="5" t="s">
        <v>77</v>
      </c>
      <c r="C9" s="60">
        <v>95</v>
      </c>
      <c r="D9" s="4">
        <v>1970</v>
      </c>
      <c r="E9" s="4"/>
      <c r="F9" s="4" t="s">
        <v>76</v>
      </c>
      <c r="G9" s="45"/>
      <c r="H9" s="22" t="s">
        <v>61</v>
      </c>
    </row>
    <row r="10" spans="1:8" ht="12.75">
      <c r="A10" s="46">
        <f t="shared" si="0"/>
        <v>5</v>
      </c>
      <c r="B10" s="5" t="s">
        <v>79</v>
      </c>
      <c r="C10" s="60">
        <v>1</v>
      </c>
      <c r="D10" s="4">
        <v>1990</v>
      </c>
      <c r="E10" s="4"/>
      <c r="F10" s="4" t="s">
        <v>86</v>
      </c>
      <c r="G10" s="4" t="s">
        <v>80</v>
      </c>
      <c r="H10" s="22" t="s">
        <v>81</v>
      </c>
    </row>
    <row r="11" spans="1:8" ht="12.75">
      <c r="A11" s="19">
        <f t="shared" si="0"/>
        <v>6</v>
      </c>
      <c r="B11" s="68" t="s">
        <v>91</v>
      </c>
      <c r="C11" s="60">
        <v>113</v>
      </c>
      <c r="D11" s="60">
        <v>1992</v>
      </c>
      <c r="E11" s="60"/>
      <c r="F11" s="60"/>
      <c r="G11" s="69"/>
      <c r="H11" s="70" t="s">
        <v>81</v>
      </c>
    </row>
    <row r="12" spans="1:8" ht="12.75">
      <c r="A12" s="46">
        <f t="shared" si="0"/>
        <v>7</v>
      </c>
      <c r="B12" s="71" t="s">
        <v>92</v>
      </c>
      <c r="C12" s="60">
        <v>177</v>
      </c>
      <c r="D12" s="60">
        <v>1991</v>
      </c>
      <c r="E12" s="60"/>
      <c r="F12" s="60" t="s">
        <v>86</v>
      </c>
      <c r="G12" s="69" t="s">
        <v>80</v>
      </c>
      <c r="H12" s="70" t="s">
        <v>81</v>
      </c>
    </row>
    <row r="13" spans="1:8" ht="12.75">
      <c r="A13" s="19">
        <f t="shared" si="0"/>
        <v>8</v>
      </c>
      <c r="B13" s="68" t="s">
        <v>93</v>
      </c>
      <c r="C13" s="60">
        <v>23</v>
      </c>
      <c r="D13" s="60">
        <v>1994</v>
      </c>
      <c r="E13" s="60"/>
      <c r="F13" s="60" t="s">
        <v>125</v>
      </c>
      <c r="G13" s="69"/>
      <c r="H13" s="70" t="s">
        <v>60</v>
      </c>
    </row>
    <row r="14" spans="1:8" ht="12.75">
      <c r="A14" s="46">
        <f t="shared" si="0"/>
        <v>9</v>
      </c>
      <c r="B14" s="5" t="s">
        <v>68</v>
      </c>
      <c r="C14" s="60">
        <v>89</v>
      </c>
      <c r="D14" s="4">
        <v>1986</v>
      </c>
      <c r="E14" s="4"/>
      <c r="F14" s="4"/>
      <c r="G14" s="45"/>
      <c r="H14" s="22" t="s">
        <v>69</v>
      </c>
    </row>
    <row r="15" spans="1:8" ht="12.75">
      <c r="A15" s="19">
        <f t="shared" si="0"/>
        <v>10</v>
      </c>
      <c r="B15" s="68" t="s">
        <v>94</v>
      </c>
      <c r="C15" s="60">
        <v>16</v>
      </c>
      <c r="D15" s="60">
        <v>1970</v>
      </c>
      <c r="E15" s="60"/>
      <c r="F15" s="60" t="s">
        <v>95</v>
      </c>
      <c r="G15" s="69" t="s">
        <v>82</v>
      </c>
      <c r="H15" s="70" t="s">
        <v>64</v>
      </c>
    </row>
    <row r="16" spans="1:8" ht="12.75">
      <c r="A16" s="19">
        <f t="shared" si="0"/>
        <v>11</v>
      </c>
      <c r="B16" s="20" t="s">
        <v>62</v>
      </c>
      <c r="C16" s="41">
        <v>117</v>
      </c>
      <c r="D16" s="4">
        <v>1962</v>
      </c>
      <c r="E16" s="4"/>
      <c r="F16" s="4" t="s">
        <v>63</v>
      </c>
      <c r="G16" s="4"/>
      <c r="H16" s="22" t="s">
        <v>60</v>
      </c>
    </row>
    <row r="17" spans="1:8" ht="12.75">
      <c r="A17" s="19">
        <f t="shared" si="0"/>
        <v>12</v>
      </c>
      <c r="B17" s="5" t="s">
        <v>70</v>
      </c>
      <c r="C17" s="60">
        <v>16</v>
      </c>
      <c r="D17" s="4">
        <v>1944</v>
      </c>
      <c r="E17" s="4"/>
      <c r="F17" s="4" t="s">
        <v>78</v>
      </c>
      <c r="G17" s="45"/>
      <c r="H17" s="22" t="s">
        <v>60</v>
      </c>
    </row>
    <row r="18" spans="1:8" s="2" customFormat="1" ht="12.75">
      <c r="A18" s="19">
        <f t="shared" si="0"/>
        <v>13</v>
      </c>
      <c r="B18" s="5" t="s">
        <v>83</v>
      </c>
      <c r="C18" s="23">
        <v>24</v>
      </c>
      <c r="D18" s="4">
        <v>1974</v>
      </c>
      <c r="E18" s="4"/>
      <c r="F18" s="4"/>
      <c r="G18" s="45"/>
      <c r="H18" s="22" t="s">
        <v>61</v>
      </c>
    </row>
    <row r="19" spans="1:8" ht="12.75">
      <c r="A19" s="46">
        <f t="shared" si="0"/>
        <v>14</v>
      </c>
      <c r="B19" s="5" t="s">
        <v>97</v>
      </c>
      <c r="C19" s="60">
        <v>15</v>
      </c>
      <c r="D19" s="4">
        <v>1962</v>
      </c>
      <c r="E19" s="60"/>
      <c r="F19" s="4" t="s">
        <v>98</v>
      </c>
      <c r="G19" s="4"/>
      <c r="H19" s="22" t="s">
        <v>60</v>
      </c>
    </row>
    <row r="20" spans="1:8" ht="12.75">
      <c r="A20" s="19">
        <f t="shared" si="0"/>
        <v>15</v>
      </c>
      <c r="B20" s="5" t="s">
        <v>99</v>
      </c>
      <c r="C20" s="60">
        <v>145</v>
      </c>
      <c r="D20" s="4">
        <v>1970</v>
      </c>
      <c r="E20" s="4"/>
      <c r="F20" s="4"/>
      <c r="G20" s="45"/>
      <c r="H20" s="22" t="s">
        <v>60</v>
      </c>
    </row>
    <row r="21" spans="1:8" ht="12.75">
      <c r="A21" s="19">
        <f t="shared" si="0"/>
        <v>16</v>
      </c>
      <c r="B21" s="5" t="s">
        <v>100</v>
      </c>
      <c r="C21" s="60">
        <v>137</v>
      </c>
      <c r="D21" s="4">
        <v>1973</v>
      </c>
      <c r="E21" s="4"/>
      <c r="F21" s="4"/>
      <c r="G21" s="45"/>
      <c r="H21" s="22" t="s">
        <v>60</v>
      </c>
    </row>
    <row r="22" spans="1:8" ht="12.75">
      <c r="A22" s="46">
        <f t="shared" si="0"/>
        <v>17</v>
      </c>
      <c r="B22" s="5" t="s">
        <v>101</v>
      </c>
      <c r="C22" s="60">
        <v>32</v>
      </c>
      <c r="D22" s="4">
        <v>1990</v>
      </c>
      <c r="E22" s="4"/>
      <c r="F22" s="4" t="s">
        <v>102</v>
      </c>
      <c r="G22" s="45"/>
      <c r="H22" s="22" t="s">
        <v>103</v>
      </c>
    </row>
    <row r="23" spans="1:8" ht="12.75">
      <c r="A23" s="19">
        <f t="shared" si="0"/>
        <v>18</v>
      </c>
      <c r="B23" s="5" t="s">
        <v>104</v>
      </c>
      <c r="C23" s="60">
        <v>48</v>
      </c>
      <c r="D23" s="4">
        <v>1984</v>
      </c>
      <c r="E23" s="4"/>
      <c r="F23" s="4" t="s">
        <v>76</v>
      </c>
      <c r="G23" s="45" t="s">
        <v>105</v>
      </c>
      <c r="H23" s="70" t="s">
        <v>61</v>
      </c>
    </row>
    <row r="24" spans="1:8" ht="12.75">
      <c r="A24" s="46">
        <f t="shared" si="0"/>
        <v>19</v>
      </c>
      <c r="B24" s="68" t="s">
        <v>106</v>
      </c>
      <c r="C24" s="60" t="s">
        <v>107</v>
      </c>
      <c r="D24" s="60">
        <v>1992</v>
      </c>
      <c r="E24" s="60"/>
      <c r="F24" s="60"/>
      <c r="G24" s="69"/>
      <c r="H24" s="70" t="s">
        <v>61</v>
      </c>
    </row>
    <row r="25" spans="1:8" ht="12.75">
      <c r="A25" s="46">
        <f t="shared" si="0"/>
        <v>20</v>
      </c>
      <c r="B25" s="75" t="s">
        <v>108</v>
      </c>
      <c r="C25" s="76">
        <v>98</v>
      </c>
      <c r="D25" s="76">
        <v>1980</v>
      </c>
      <c r="E25" s="76"/>
      <c r="F25" s="76"/>
      <c r="G25" s="77"/>
      <c r="H25" s="78" t="s">
        <v>60</v>
      </c>
    </row>
    <row r="26" spans="1:8" ht="12.75">
      <c r="A26" s="19">
        <f t="shared" si="0"/>
        <v>21</v>
      </c>
      <c r="B26" s="5" t="s">
        <v>109</v>
      </c>
      <c r="C26" s="60">
        <v>88</v>
      </c>
      <c r="D26" s="4">
        <v>1982</v>
      </c>
      <c r="E26" s="4"/>
      <c r="F26" s="4"/>
      <c r="G26" s="45"/>
      <c r="H26" s="22" t="s">
        <v>61</v>
      </c>
    </row>
    <row r="27" spans="1:8" ht="12.75">
      <c r="A27" s="19">
        <f t="shared" si="0"/>
        <v>22</v>
      </c>
      <c r="B27" s="5" t="s">
        <v>110</v>
      </c>
      <c r="C27" s="60">
        <v>20</v>
      </c>
      <c r="D27" s="4">
        <v>1987</v>
      </c>
      <c r="E27" s="4"/>
      <c r="F27" s="4" t="s">
        <v>111</v>
      </c>
      <c r="G27" s="45" t="s">
        <v>105</v>
      </c>
      <c r="H27" s="22" t="s">
        <v>61</v>
      </c>
    </row>
    <row r="28" spans="1:8" ht="12.75">
      <c r="A28" s="46">
        <f t="shared" si="0"/>
        <v>23</v>
      </c>
      <c r="B28" s="20" t="s">
        <v>112</v>
      </c>
      <c r="C28" s="60">
        <v>54</v>
      </c>
      <c r="D28" s="4">
        <v>1973</v>
      </c>
      <c r="E28" s="4"/>
      <c r="F28" s="4" t="s">
        <v>76</v>
      </c>
      <c r="G28" s="45"/>
      <c r="H28" s="22" t="s">
        <v>61</v>
      </c>
    </row>
    <row r="29" spans="1:8" ht="12.75">
      <c r="A29" s="19">
        <f t="shared" si="0"/>
        <v>24</v>
      </c>
      <c r="B29" s="5" t="s">
        <v>113</v>
      </c>
      <c r="C29" s="60">
        <v>12</v>
      </c>
      <c r="D29" s="4">
        <v>1971</v>
      </c>
      <c r="E29" s="79"/>
      <c r="F29" s="4" t="s">
        <v>114</v>
      </c>
      <c r="G29" s="45"/>
      <c r="H29" s="22" t="s">
        <v>61</v>
      </c>
    </row>
    <row r="30" spans="1:8" ht="12.75">
      <c r="A30" s="46">
        <f t="shared" si="0"/>
        <v>25</v>
      </c>
      <c r="B30" s="5" t="s">
        <v>115</v>
      </c>
      <c r="C30" s="60">
        <v>67</v>
      </c>
      <c r="D30" s="4">
        <v>1967</v>
      </c>
      <c r="E30" s="4"/>
      <c r="F30" s="4" t="s">
        <v>76</v>
      </c>
      <c r="G30" s="45"/>
      <c r="H30" s="22" t="s">
        <v>116</v>
      </c>
    </row>
    <row r="31" spans="1:8" ht="12.75">
      <c r="A31" s="19">
        <f t="shared" si="0"/>
        <v>26</v>
      </c>
      <c r="B31" s="5" t="s">
        <v>117</v>
      </c>
      <c r="C31" s="60">
        <v>23</v>
      </c>
      <c r="D31" s="4">
        <v>1973</v>
      </c>
      <c r="E31" s="4"/>
      <c r="F31" s="4"/>
      <c r="G31" s="45"/>
      <c r="H31" s="22" t="s">
        <v>61</v>
      </c>
    </row>
    <row r="32" spans="1:8" ht="12.75">
      <c r="A32" s="46">
        <f t="shared" si="0"/>
        <v>27</v>
      </c>
      <c r="B32" s="5" t="s">
        <v>118</v>
      </c>
      <c r="C32" s="60">
        <v>153</v>
      </c>
      <c r="D32" s="4">
        <v>1989</v>
      </c>
      <c r="E32" s="4"/>
      <c r="F32" s="4" t="s">
        <v>78</v>
      </c>
      <c r="G32" s="45" t="s">
        <v>119</v>
      </c>
      <c r="H32" s="22" t="s">
        <v>60</v>
      </c>
    </row>
    <row r="33" spans="1:8" ht="12.75">
      <c r="A33" s="19">
        <f t="shared" si="0"/>
        <v>28</v>
      </c>
      <c r="B33" s="68" t="s">
        <v>126</v>
      </c>
      <c r="C33" s="60" t="s">
        <v>107</v>
      </c>
      <c r="D33" s="60">
        <v>1985</v>
      </c>
      <c r="E33" s="60"/>
      <c r="F33" s="60"/>
      <c r="G33" s="60" t="s">
        <v>105</v>
      </c>
      <c r="H33" s="70" t="s">
        <v>61</v>
      </c>
    </row>
    <row r="34" spans="1:8" ht="12.75">
      <c r="A34" s="19">
        <f t="shared" si="0"/>
        <v>29</v>
      </c>
      <c r="B34" s="68"/>
      <c r="C34" s="60"/>
      <c r="D34" s="60"/>
      <c r="E34" s="60"/>
      <c r="F34" s="60"/>
      <c r="G34" s="69"/>
      <c r="H34" s="70"/>
    </row>
    <row r="35" spans="1:8" ht="12.75">
      <c r="A35" s="46">
        <f t="shared" si="0"/>
        <v>30</v>
      </c>
      <c r="B35" s="71"/>
      <c r="C35" s="72"/>
      <c r="D35" s="60"/>
      <c r="E35" s="60"/>
      <c r="F35" s="60"/>
      <c r="G35" s="60"/>
      <c r="H35" s="70"/>
    </row>
    <row r="36" spans="1:8" ht="12.75">
      <c r="A36" s="19">
        <f t="shared" si="0"/>
        <v>31</v>
      </c>
      <c r="B36" s="68"/>
      <c r="C36" s="73"/>
      <c r="D36" s="60"/>
      <c r="E36" s="60"/>
      <c r="F36" s="60"/>
      <c r="G36" s="69"/>
      <c r="H36" s="70"/>
    </row>
    <row r="37" spans="1:8" ht="12.75">
      <c r="A37" s="46">
        <f t="shared" si="0"/>
        <v>32</v>
      </c>
      <c r="B37" s="68"/>
      <c r="C37" s="60"/>
      <c r="D37" s="60"/>
      <c r="E37" s="60"/>
      <c r="F37" s="60"/>
      <c r="G37" s="60"/>
      <c r="H37" s="70"/>
    </row>
    <row r="38" spans="1:8" ht="12.75">
      <c r="A38" s="46">
        <f t="shared" si="0"/>
        <v>33</v>
      </c>
      <c r="B38" s="68"/>
      <c r="C38" s="60"/>
      <c r="D38" s="60"/>
      <c r="E38" s="60"/>
      <c r="F38" s="60"/>
      <c r="G38" s="69"/>
      <c r="H38" s="70"/>
    </row>
    <row r="39" spans="1:8" ht="12.75">
      <c r="A39" s="19">
        <f aca="true" t="shared" si="1" ref="A39:A71">A38+1</f>
        <v>34</v>
      </c>
      <c r="B39" s="68"/>
      <c r="C39" s="60"/>
      <c r="D39" s="60"/>
      <c r="E39" s="60"/>
      <c r="F39" s="60"/>
      <c r="G39" s="60"/>
      <c r="H39" s="70"/>
    </row>
    <row r="40" spans="1:8" ht="12.75">
      <c r="A40" s="46">
        <f t="shared" si="1"/>
        <v>35</v>
      </c>
      <c r="B40" s="68"/>
      <c r="C40" s="60"/>
      <c r="D40" s="60"/>
      <c r="E40" s="60"/>
      <c r="F40" s="60"/>
      <c r="G40" s="69"/>
      <c r="H40" s="70"/>
    </row>
    <row r="41" spans="1:8" ht="12.75">
      <c r="A41" s="19">
        <f t="shared" si="1"/>
        <v>36</v>
      </c>
      <c r="B41" s="68"/>
      <c r="C41" s="60"/>
      <c r="D41" s="60"/>
      <c r="E41" s="60"/>
      <c r="F41" s="60"/>
      <c r="G41" s="69"/>
      <c r="H41" s="70"/>
    </row>
    <row r="42" spans="1:8" ht="12.75">
      <c r="A42" s="46">
        <f t="shared" si="1"/>
        <v>37</v>
      </c>
      <c r="B42" s="68"/>
      <c r="C42" s="60"/>
      <c r="D42" s="60"/>
      <c r="E42" s="60"/>
      <c r="F42" s="60"/>
      <c r="G42" s="69"/>
      <c r="H42" s="70"/>
    </row>
    <row r="43" spans="1:8" ht="12.75">
      <c r="A43" s="19">
        <f t="shared" si="1"/>
        <v>38</v>
      </c>
      <c r="B43" s="68"/>
      <c r="C43" s="60"/>
      <c r="D43" s="60"/>
      <c r="E43" s="60"/>
      <c r="F43" s="60"/>
      <c r="G43" s="60"/>
      <c r="H43" s="70"/>
    </row>
    <row r="44" spans="1:8" ht="12.75">
      <c r="A44" s="19">
        <f t="shared" si="1"/>
        <v>39</v>
      </c>
      <c r="B44" s="71"/>
      <c r="C44" s="41"/>
      <c r="D44" s="60"/>
      <c r="E44" s="60"/>
      <c r="F44" s="60"/>
      <c r="G44" s="69"/>
      <c r="H44" s="70"/>
    </row>
    <row r="45" spans="1:8" ht="12.75">
      <c r="A45" s="19">
        <f t="shared" si="1"/>
        <v>40</v>
      </c>
      <c r="B45" s="68"/>
      <c r="C45" s="60"/>
      <c r="D45" s="60"/>
      <c r="E45" s="60"/>
      <c r="F45" s="60"/>
      <c r="G45" s="69"/>
      <c r="H45" s="70"/>
    </row>
    <row r="46" spans="1:8" ht="12.75">
      <c r="A46" s="46">
        <f t="shared" si="1"/>
        <v>41</v>
      </c>
      <c r="B46" s="68"/>
      <c r="C46" s="60"/>
      <c r="D46" s="60"/>
      <c r="E46" s="60"/>
      <c r="F46" s="60"/>
      <c r="G46" s="69"/>
      <c r="H46" s="70"/>
    </row>
    <row r="47" spans="1:8" ht="12.75">
      <c r="A47" s="46">
        <f t="shared" si="1"/>
        <v>42</v>
      </c>
      <c r="B47" s="68"/>
      <c r="C47" s="60"/>
      <c r="D47" s="60"/>
      <c r="E47" s="60"/>
      <c r="F47" s="60"/>
      <c r="G47" s="69"/>
      <c r="H47" s="70"/>
    </row>
    <row r="48" spans="1:8" ht="12.75">
      <c r="A48" s="46">
        <f t="shared" si="1"/>
        <v>43</v>
      </c>
      <c r="B48" s="68"/>
      <c r="C48" s="60"/>
      <c r="D48" s="60"/>
      <c r="E48" s="60"/>
      <c r="F48" s="60"/>
      <c r="G48" s="69"/>
      <c r="H48" s="70"/>
    </row>
    <row r="49" spans="1:8" ht="12.75">
      <c r="A49" s="46">
        <f t="shared" si="1"/>
        <v>44</v>
      </c>
      <c r="B49" s="68"/>
      <c r="C49" s="60"/>
      <c r="D49" s="60"/>
      <c r="E49" s="60"/>
      <c r="F49" s="60"/>
      <c r="G49" s="69"/>
      <c r="H49" s="70"/>
    </row>
    <row r="50" spans="1:8" ht="12.75">
      <c r="A50" s="46">
        <f t="shared" si="1"/>
        <v>45</v>
      </c>
      <c r="B50" s="68"/>
      <c r="C50" s="60"/>
      <c r="D50" s="60"/>
      <c r="E50" s="60"/>
      <c r="F50" s="60"/>
      <c r="G50" s="69"/>
      <c r="H50" s="70"/>
    </row>
    <row r="51" spans="1:8" ht="12.75">
      <c r="A51" s="46">
        <f t="shared" si="1"/>
        <v>46</v>
      </c>
      <c r="B51" s="68"/>
      <c r="C51" s="60"/>
      <c r="D51" s="60"/>
      <c r="E51" s="60"/>
      <c r="F51" s="60"/>
      <c r="G51" s="69"/>
      <c r="H51" s="70"/>
    </row>
    <row r="52" spans="1:8" ht="12.75">
      <c r="A52" s="46">
        <f t="shared" si="1"/>
        <v>47</v>
      </c>
      <c r="B52" s="71"/>
      <c r="C52" s="41"/>
      <c r="D52" s="60"/>
      <c r="E52" s="60"/>
      <c r="F52" s="60"/>
      <c r="G52" s="74"/>
      <c r="H52" s="70"/>
    </row>
    <row r="53" spans="1:8" ht="12.75">
      <c r="A53" s="19">
        <f t="shared" si="1"/>
        <v>48</v>
      </c>
      <c r="B53" s="68"/>
      <c r="C53" s="60"/>
      <c r="D53" s="60"/>
      <c r="E53" s="60"/>
      <c r="F53" s="60"/>
      <c r="G53" s="69"/>
      <c r="H53" s="70"/>
    </row>
    <row r="54" spans="1:8" ht="12.75">
      <c r="A54" s="19">
        <f t="shared" si="1"/>
        <v>49</v>
      </c>
      <c r="B54" s="68"/>
      <c r="C54" s="73"/>
      <c r="D54" s="60"/>
      <c r="E54" s="60"/>
      <c r="F54" s="60"/>
      <c r="G54" s="69"/>
      <c r="H54" s="70"/>
    </row>
    <row r="55" spans="1:8" ht="12.75">
      <c r="A55" s="46">
        <f t="shared" si="1"/>
        <v>50</v>
      </c>
      <c r="B55" s="68"/>
      <c r="C55" s="72"/>
      <c r="D55" s="60"/>
      <c r="E55" s="60"/>
      <c r="F55" s="60"/>
      <c r="G55" s="69"/>
      <c r="H55" s="70"/>
    </row>
    <row r="56" spans="1:8" ht="12.75">
      <c r="A56" s="46">
        <f t="shared" si="1"/>
        <v>51</v>
      </c>
      <c r="B56" s="71"/>
      <c r="C56" s="41"/>
      <c r="D56" s="60"/>
      <c r="E56" s="60"/>
      <c r="F56" s="60"/>
      <c r="G56" s="60"/>
      <c r="H56" s="70"/>
    </row>
    <row r="57" spans="1:8" ht="12.75">
      <c r="A57" s="46">
        <f t="shared" si="1"/>
        <v>52</v>
      </c>
      <c r="B57" s="71"/>
      <c r="C57" s="41"/>
      <c r="D57" s="60"/>
      <c r="E57" s="60"/>
      <c r="F57" s="60"/>
      <c r="G57" s="60"/>
      <c r="H57" s="70"/>
    </row>
    <row r="58" spans="1:8" ht="12.75">
      <c r="A58" s="19">
        <f t="shared" si="1"/>
        <v>53</v>
      </c>
      <c r="B58" s="68"/>
      <c r="C58" s="60"/>
      <c r="D58" s="60"/>
      <c r="E58" s="60"/>
      <c r="F58" s="60"/>
      <c r="G58" s="60"/>
      <c r="H58" s="70"/>
    </row>
    <row r="59" spans="1:8" ht="12.75">
      <c r="A59" s="19">
        <f t="shared" si="1"/>
        <v>54</v>
      </c>
      <c r="B59" s="5"/>
      <c r="C59" s="4"/>
      <c r="D59" s="4"/>
      <c r="E59" s="4"/>
      <c r="F59" s="4"/>
      <c r="G59" s="4"/>
      <c r="H59" s="22"/>
    </row>
    <row r="60" spans="1:8" ht="12.75">
      <c r="A60" s="46">
        <f t="shared" si="1"/>
        <v>55</v>
      </c>
      <c r="B60" s="20"/>
      <c r="C60" s="21"/>
      <c r="D60" s="4"/>
      <c r="E60" s="4"/>
      <c r="F60" s="4"/>
      <c r="G60" s="4"/>
      <c r="H60" s="22"/>
    </row>
    <row r="61" spans="1:8" ht="12.75">
      <c r="A61" s="46">
        <f t="shared" si="1"/>
        <v>56</v>
      </c>
      <c r="B61" s="5"/>
      <c r="C61" s="4"/>
      <c r="D61" s="4"/>
      <c r="E61" s="4"/>
      <c r="F61" s="4"/>
      <c r="G61" s="4"/>
      <c r="H61" s="22"/>
    </row>
    <row r="62" spans="1:8" ht="12.75">
      <c r="A62" s="46">
        <f t="shared" si="1"/>
        <v>57</v>
      </c>
      <c r="B62" s="5"/>
      <c r="C62" s="4"/>
      <c r="D62" s="4"/>
      <c r="E62" s="4"/>
      <c r="F62" s="4"/>
      <c r="G62" s="4"/>
      <c r="H62" s="22"/>
    </row>
    <row r="63" spans="1:8" ht="12.75">
      <c r="A63" s="46">
        <f t="shared" si="1"/>
        <v>58</v>
      </c>
      <c r="B63" s="5"/>
      <c r="C63" s="4"/>
      <c r="D63" s="4"/>
      <c r="E63" s="4"/>
      <c r="F63" s="4"/>
      <c r="G63" s="4"/>
      <c r="H63" s="22"/>
    </row>
    <row r="64" spans="1:8" ht="12.75">
      <c r="A64" s="46">
        <f t="shared" si="1"/>
        <v>59</v>
      </c>
      <c r="B64" s="5"/>
      <c r="C64" s="4"/>
      <c r="D64" s="4"/>
      <c r="E64" s="4"/>
      <c r="F64" s="4"/>
      <c r="G64" s="4"/>
      <c r="H64" s="22"/>
    </row>
    <row r="65" spans="1:8" ht="12.75">
      <c r="A65" s="46">
        <f t="shared" si="1"/>
        <v>60</v>
      </c>
      <c r="B65" s="5"/>
      <c r="C65" s="4"/>
      <c r="D65" s="4"/>
      <c r="E65" s="4"/>
      <c r="F65" s="4"/>
      <c r="G65" s="4"/>
      <c r="H65" s="22"/>
    </row>
    <row r="66" spans="1:8" ht="12.75">
      <c r="A66" s="46">
        <f t="shared" si="1"/>
        <v>61</v>
      </c>
      <c r="B66" s="20"/>
      <c r="C66" s="21"/>
      <c r="D66" s="4"/>
      <c r="E66" s="4"/>
      <c r="F66" s="4"/>
      <c r="G66" s="4"/>
      <c r="H66" s="22"/>
    </row>
    <row r="67" spans="1:8" ht="12.75">
      <c r="A67" s="19">
        <f t="shared" si="1"/>
        <v>62</v>
      </c>
      <c r="B67" s="5"/>
      <c r="C67" s="4"/>
      <c r="D67" s="4"/>
      <c r="E67" s="4"/>
      <c r="F67" s="4"/>
      <c r="G67" s="4"/>
      <c r="H67" s="22"/>
    </row>
    <row r="68" spans="1:8" ht="12.75">
      <c r="A68" s="19">
        <f t="shared" si="1"/>
        <v>63</v>
      </c>
      <c r="B68" s="5"/>
      <c r="C68" s="4"/>
      <c r="D68" s="4"/>
      <c r="E68" s="4"/>
      <c r="F68" s="4"/>
      <c r="G68" s="4"/>
      <c r="H68" s="22"/>
    </row>
    <row r="69" spans="1:8" ht="12.75">
      <c r="A69" s="19">
        <f t="shared" si="1"/>
        <v>64</v>
      </c>
      <c r="B69" s="5"/>
      <c r="C69" s="4"/>
      <c r="D69" s="4"/>
      <c r="E69" s="4"/>
      <c r="F69" s="4"/>
      <c r="G69" s="4"/>
      <c r="H69" s="22"/>
    </row>
    <row r="70" spans="1:8" ht="12.75">
      <c r="A70" s="19">
        <f t="shared" si="1"/>
        <v>65</v>
      </c>
      <c r="B70" s="5"/>
      <c r="C70" s="4"/>
      <c r="D70" s="4"/>
      <c r="E70" s="4"/>
      <c r="F70" s="4"/>
      <c r="G70" s="4"/>
      <c r="H70" s="22"/>
    </row>
    <row r="71" spans="1:8" ht="13.5" thickBot="1">
      <c r="A71" s="19">
        <f t="shared" si="1"/>
        <v>66</v>
      </c>
      <c r="B71" s="42"/>
      <c r="C71" s="8"/>
      <c r="D71" s="8"/>
      <c r="E71" s="8"/>
      <c r="F71" s="8"/>
      <c r="G71" s="8"/>
      <c r="H71" s="10"/>
    </row>
  </sheetData>
  <mergeCells count="1">
    <mergeCell ref="B1:G1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I81"/>
  <sheetViews>
    <sheetView tabSelected="1" zoomScale="75" zoomScaleNormal="75" zoomScaleSheetLayoutView="100" workbookViewId="0" topLeftCell="A1">
      <pane xSplit="4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O81" sqref="A1:AO81"/>
    </sheetView>
  </sheetViews>
  <sheetFormatPr defaultColWidth="9.00390625" defaultRowHeight="12.75"/>
  <cols>
    <col min="1" max="1" width="7.00390625" style="3" customWidth="1"/>
    <col min="2" max="2" width="5.875" style="3" hidden="1" customWidth="1"/>
    <col min="3" max="3" width="7.125" style="28" customWidth="1"/>
    <col min="4" max="4" width="22.25390625" style="3" customWidth="1"/>
    <col min="5" max="5" width="7.375" style="3" customWidth="1"/>
    <col min="6" max="6" width="25.125" style="3" customWidth="1"/>
    <col min="7" max="7" width="30.25390625" style="3" customWidth="1"/>
    <col min="8" max="8" width="20.25390625" style="3" bestFit="1" customWidth="1"/>
    <col min="9" max="9" width="5.625" style="3" bestFit="1" customWidth="1"/>
    <col min="10" max="10" width="4.75390625" style="3" customWidth="1"/>
    <col min="11" max="11" width="5.625" style="3" bestFit="1" customWidth="1"/>
    <col min="12" max="12" width="4.75390625" style="3" customWidth="1"/>
    <col min="13" max="13" width="5.625" style="3" bestFit="1" customWidth="1"/>
    <col min="14" max="14" width="4.75390625" style="3" customWidth="1"/>
    <col min="15" max="15" width="5.625" style="3" customWidth="1"/>
    <col min="16" max="16" width="4.75390625" style="3" customWidth="1"/>
    <col min="17" max="17" width="5.625" style="3" customWidth="1"/>
    <col min="18" max="18" width="4.75390625" style="3" customWidth="1"/>
    <col min="19" max="19" width="5.625" style="3" bestFit="1" customWidth="1"/>
    <col min="20" max="20" width="4.75390625" style="3" customWidth="1"/>
    <col min="21" max="21" width="5.625" style="3" bestFit="1" customWidth="1"/>
    <col min="22" max="22" width="4.75390625" style="3" customWidth="1"/>
    <col min="23" max="23" width="5.625" style="3" bestFit="1" customWidth="1"/>
    <col min="24" max="26" width="4.75390625" style="3" customWidth="1"/>
    <col min="27" max="38" width="4.75390625" style="3" hidden="1" customWidth="1"/>
    <col min="39" max="39" width="6.875" style="3" hidden="1" customWidth="1"/>
    <col min="40" max="40" width="10.375" style="40" hidden="1" customWidth="1"/>
    <col min="41" max="41" width="11.625" style="40" bestFit="1" customWidth="1"/>
    <col min="42" max="42" width="10.875" style="40" hidden="1" customWidth="1"/>
    <col min="43" max="52" width="4.75390625" style="3" hidden="1" customWidth="1"/>
    <col min="53" max="57" width="3.625" style="3" hidden="1" customWidth="1"/>
    <col min="58" max="58" width="5.875" style="3" hidden="1" customWidth="1"/>
    <col min="59" max="61" width="9.875" style="3" hidden="1" customWidth="1"/>
    <col min="62" max="16384" width="9.125" style="3" customWidth="1"/>
  </cols>
  <sheetData>
    <row r="1" spans="1:42" s="1" customFormat="1" ht="18.75">
      <c r="A1" s="80" t="s">
        <v>120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38"/>
      <c r="AP1" s="38"/>
    </row>
    <row r="2" spans="1:42" s="1" customFormat="1" ht="15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38"/>
      <c r="AO2" s="38"/>
      <c r="AP2" s="38"/>
    </row>
    <row r="3" spans="1:42" s="1" customFormat="1" ht="15.75" customHeight="1">
      <c r="A3" s="88" t="s">
        <v>124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38"/>
      <c r="AP3" s="38"/>
    </row>
    <row r="4" spans="1:42" s="2" customFormat="1" ht="12.75">
      <c r="A4" s="89" t="s">
        <v>123</v>
      </c>
      <c r="B4" s="90"/>
      <c r="C4" s="90"/>
      <c r="Q4" s="90" t="s">
        <v>61</v>
      </c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39"/>
      <c r="AP4" s="39"/>
    </row>
    <row r="5" spans="1:42" ht="15" customHeight="1">
      <c r="A5" s="82" t="s">
        <v>1</v>
      </c>
      <c r="B5" s="83" t="s">
        <v>14</v>
      </c>
      <c r="C5" s="81" t="s">
        <v>3</v>
      </c>
      <c r="D5" s="82" t="s">
        <v>0</v>
      </c>
      <c r="E5" s="93" t="s">
        <v>71</v>
      </c>
      <c r="F5" s="86" t="s">
        <v>23</v>
      </c>
      <c r="G5" s="86" t="s">
        <v>24</v>
      </c>
      <c r="H5" s="86" t="s">
        <v>25</v>
      </c>
      <c r="I5" s="83" t="s">
        <v>4</v>
      </c>
      <c r="J5" s="83"/>
      <c r="K5" s="83" t="s">
        <v>5</v>
      </c>
      <c r="L5" s="83"/>
      <c r="M5" s="83" t="s">
        <v>6</v>
      </c>
      <c r="N5" s="83"/>
      <c r="O5" s="83" t="s">
        <v>7</v>
      </c>
      <c r="P5" s="83"/>
      <c r="Q5" s="83" t="s">
        <v>8</v>
      </c>
      <c r="R5" s="83"/>
      <c r="S5" s="83" t="s">
        <v>9</v>
      </c>
      <c r="T5" s="83"/>
      <c r="U5" s="83" t="s">
        <v>10</v>
      </c>
      <c r="V5" s="83"/>
      <c r="W5" s="83" t="s">
        <v>11</v>
      </c>
      <c r="X5" s="83"/>
      <c r="Y5" s="83" t="s">
        <v>26</v>
      </c>
      <c r="Z5" s="83"/>
      <c r="AA5" s="83" t="s">
        <v>27</v>
      </c>
      <c r="AB5" s="83"/>
      <c r="AC5" s="83" t="s">
        <v>28</v>
      </c>
      <c r="AD5" s="83"/>
      <c r="AE5" s="83" t="s">
        <v>29</v>
      </c>
      <c r="AF5" s="83"/>
      <c r="AG5" s="83" t="s">
        <v>30</v>
      </c>
      <c r="AH5" s="83"/>
      <c r="AI5" s="83" t="s">
        <v>31</v>
      </c>
      <c r="AJ5" s="83"/>
      <c r="AK5" s="83" t="s">
        <v>32</v>
      </c>
      <c r="AL5" s="83"/>
      <c r="AM5" s="83" t="s">
        <v>2</v>
      </c>
      <c r="AN5" s="48" t="s">
        <v>2</v>
      </c>
      <c r="AO5" s="48" t="s">
        <v>2</v>
      </c>
      <c r="AP5" s="48" t="s">
        <v>2</v>
      </c>
    </row>
    <row r="6" spans="1:61" ht="15" customHeight="1">
      <c r="A6" s="85"/>
      <c r="B6" s="83"/>
      <c r="C6" s="81"/>
      <c r="D6" s="82"/>
      <c r="E6" s="94"/>
      <c r="F6" s="87"/>
      <c r="G6" s="87"/>
      <c r="H6" s="87"/>
      <c r="I6" s="49" t="s">
        <v>1</v>
      </c>
      <c r="J6" s="49" t="s">
        <v>2</v>
      </c>
      <c r="K6" s="49" t="s">
        <v>1</v>
      </c>
      <c r="L6" s="49" t="s">
        <v>2</v>
      </c>
      <c r="M6" s="49" t="s">
        <v>1</v>
      </c>
      <c r="N6" s="49" t="s">
        <v>2</v>
      </c>
      <c r="O6" s="49" t="s">
        <v>1</v>
      </c>
      <c r="P6" s="49" t="s">
        <v>2</v>
      </c>
      <c r="Q6" s="49" t="s">
        <v>1</v>
      </c>
      <c r="R6" s="49" t="s">
        <v>2</v>
      </c>
      <c r="S6" s="49" t="s">
        <v>1</v>
      </c>
      <c r="T6" s="49" t="s">
        <v>2</v>
      </c>
      <c r="U6" s="49" t="s">
        <v>1</v>
      </c>
      <c r="V6" s="49" t="s">
        <v>2</v>
      </c>
      <c r="W6" s="49" t="s">
        <v>1</v>
      </c>
      <c r="X6" s="49" t="s">
        <v>2</v>
      </c>
      <c r="Y6" s="49" t="s">
        <v>1</v>
      </c>
      <c r="Z6" s="49" t="s">
        <v>2</v>
      </c>
      <c r="AA6" s="49" t="s">
        <v>1</v>
      </c>
      <c r="AB6" s="49" t="s">
        <v>2</v>
      </c>
      <c r="AC6" s="49" t="s">
        <v>1</v>
      </c>
      <c r="AD6" s="49" t="s">
        <v>2</v>
      </c>
      <c r="AE6" s="49" t="s">
        <v>1</v>
      </c>
      <c r="AF6" s="49" t="s">
        <v>2</v>
      </c>
      <c r="AG6" s="49" t="s">
        <v>1</v>
      </c>
      <c r="AH6" s="49" t="s">
        <v>2</v>
      </c>
      <c r="AI6" s="49" t="s">
        <v>1</v>
      </c>
      <c r="AJ6" s="49" t="s">
        <v>2</v>
      </c>
      <c r="AK6" s="49" t="s">
        <v>1</v>
      </c>
      <c r="AL6" s="49" t="s">
        <v>2</v>
      </c>
      <c r="AM6" s="83"/>
      <c r="AN6" s="50" t="s">
        <v>33</v>
      </c>
      <c r="AO6" s="50" t="s">
        <v>34</v>
      </c>
      <c r="AP6" s="50" t="s">
        <v>35</v>
      </c>
      <c r="AQ6" s="3">
        <v>1</v>
      </c>
      <c r="AR6" s="3">
        <f>AQ6+1</f>
        <v>2</v>
      </c>
      <c r="AS6" s="3">
        <f aca="true" t="shared" si="0" ref="AS6:BE6">AR6+1</f>
        <v>3</v>
      </c>
      <c r="AT6" s="3">
        <f t="shared" si="0"/>
        <v>4</v>
      </c>
      <c r="AU6" s="3">
        <f t="shared" si="0"/>
        <v>5</v>
      </c>
      <c r="AV6" s="3">
        <f t="shared" si="0"/>
        <v>6</v>
      </c>
      <c r="AW6" s="3">
        <f t="shared" si="0"/>
        <v>7</v>
      </c>
      <c r="AX6" s="3">
        <f t="shared" si="0"/>
        <v>8</v>
      </c>
      <c r="AY6" s="3">
        <f t="shared" si="0"/>
        <v>9</v>
      </c>
      <c r="AZ6" s="3">
        <f t="shared" si="0"/>
        <v>10</v>
      </c>
      <c r="BA6" s="3">
        <f t="shared" si="0"/>
        <v>11</v>
      </c>
      <c r="BB6" s="3">
        <f t="shared" si="0"/>
        <v>12</v>
      </c>
      <c r="BC6" s="3">
        <f t="shared" si="0"/>
        <v>13</v>
      </c>
      <c r="BD6" s="3">
        <f t="shared" si="0"/>
        <v>14</v>
      </c>
      <c r="BE6" s="3">
        <f t="shared" si="0"/>
        <v>15</v>
      </c>
      <c r="BF6" s="3" t="s">
        <v>2</v>
      </c>
      <c r="BG6" s="3" t="s">
        <v>33</v>
      </c>
      <c r="BH6" s="3" t="s">
        <v>65</v>
      </c>
      <c r="BI6" s="3" t="s">
        <v>66</v>
      </c>
    </row>
    <row r="7" spans="1:61" s="9" customFormat="1" ht="13.5" customHeight="1">
      <c r="A7" s="51">
        <v>1</v>
      </c>
      <c r="B7" s="57">
        <f>'Стартовый протокол'!E6</f>
        <v>0</v>
      </c>
      <c r="C7" s="58">
        <f>'Стартовый протокол'!C6</f>
        <v>477</v>
      </c>
      <c r="D7" s="59" t="str">
        <f>'Стартовый протокол'!B6</f>
        <v>Святенко Артур</v>
      </c>
      <c r="E7" s="61">
        <f>'Стартовый протокол'!D6</f>
        <v>1968</v>
      </c>
      <c r="F7" s="61" t="str">
        <f>'Стартовый протокол'!F6</f>
        <v>Ахтари-Серф</v>
      </c>
      <c r="G7" s="61"/>
      <c r="H7" s="61" t="str">
        <f>'Стартовый протокол'!H6</f>
        <v>Приморско-Ахтарск</v>
      </c>
      <c r="I7" s="31">
        <v>1</v>
      </c>
      <c r="J7" s="52">
        <f>IF(I7=1,0.7,IF(I7=2,2,IF(I7=3,3,IF(I7="DNS",Зарегистрировано_участников+1,IF(I7="DNF",Зарегистрировано_участников+1,IF(I7="DSQ",Зарегистрировано_участников+1,I7))))))</f>
        <v>0.7</v>
      </c>
      <c r="K7" s="53">
        <v>1</v>
      </c>
      <c r="L7" s="54">
        <f>IF(K7=1,0.7,IF(K7=2,2,IF(K7=3,3,IF(K7="DNS",Зарегистрировано_участников+1,IF(K7="DNF",Зарегистрировано_участников+1,IF(K7="DSQ",Зарегистрировано_участников+1,K7))))))</f>
        <v>0.7</v>
      </c>
      <c r="M7" s="53">
        <v>4</v>
      </c>
      <c r="N7" s="54">
        <f>IF(M7=1,0.7,IF(M7=2,2,IF(M7=3,3,IF(M7="DNS",Зарегистрировано_участников+1,IF(M7="DNF",Зарегистрировано_участников+1,IF(M7="DSQ",Зарегистрировано_участников+1,M7))))))</f>
        <v>4</v>
      </c>
      <c r="O7" s="53">
        <v>1</v>
      </c>
      <c r="P7" s="54">
        <f>IF(O7=1,0.7,IF(O7=2,2,IF(O7=3,3,IF(O7="DNS",Зарегистрировано_участников+1,IF(O7="DNF",Зарегистрировано_участников+1,IF(O7="DSQ",Зарегистрировано_участников+1,O7))))))</f>
        <v>0.7</v>
      </c>
      <c r="Q7" s="53">
        <v>1</v>
      </c>
      <c r="R7" s="54">
        <f>IF(Q7=1,0.7,IF(Q7=2,2,IF(Q7=3,3,IF(Q7="DNS",Зарегистрировано_участников+1,IF(Q7="DNF",Зарегистрировано_участников+1,IF(Q7="DSQ",Зарегистрировано_участников+1,Q7))))))</f>
        <v>0.7</v>
      </c>
      <c r="S7" s="53">
        <v>1</v>
      </c>
      <c r="T7" s="54">
        <f>IF(S7=1,0.7,IF(S7=2,2,IF(S7=3,3,IF(S7="DNS",Зарегистрировано_участников+1,IF(S7="DNF",Зарегистрировано_участников+1,IF(S7="DSQ",Зарегистрировано_участников+1,S7))))))</f>
        <v>0.7</v>
      </c>
      <c r="U7" s="53">
        <v>15</v>
      </c>
      <c r="V7" s="54">
        <f>IF(U7=1,0.7,IF(U7=2,2,IF(U7=3,3,IF(U7="DNS",Зарегистрировано_участников+1,IF(U7="DNF",Зарегистрировано_участников+1,IF(U7="DSQ",Зарегистрировано_участников+1,U7))))))</f>
        <v>15</v>
      </c>
      <c r="W7" s="53">
        <v>1</v>
      </c>
      <c r="X7" s="54">
        <f>IF(W7=1,0.7,IF(W7=2,2,IF(W7=3,3,IF(W7="DNS",Зарегистрировано_участников+1,IF(W7="DNF",Зарегистрировано_участников+1,IF(W7="DSQ",Зарегистрировано_участников+1,W7))))))</f>
        <v>0.7</v>
      </c>
      <c r="Y7" s="53">
        <v>5</v>
      </c>
      <c r="Z7" s="54">
        <f>IF(Y7=1,0.7,IF(Y7=2,2,IF(Y7=3,3,IF(Y7="DNS",Зарегистрировано_участников+1,IF(Y7="DNF",Зарегистрировано_участников+1,IF(Y7="DSQ",Зарегистрировано_участников+1,Y7))))))</f>
        <v>5</v>
      </c>
      <c r="AA7" s="53"/>
      <c r="AB7" s="54">
        <f>IF(AA7=1,0.7,IF(AA7=2,2,IF(AA7=3,3,IF(AA7="DNS",Зарегистрировано_участников+1,IF(AA7="DNF",Зарегистрировано_участников+1,IF(AA7="DSQ",Зарегистрировано_участников+1,AA7))))))</f>
        <v>0</v>
      </c>
      <c r="AC7" s="53"/>
      <c r="AD7" s="54">
        <f>IF(AC7=1,0.7,IF(AC7=2,2,IF(AC7=3,3,IF(AC7="DNS",Зарегистрировано_участников+1,IF(AC7="DNF",Зарегистрировано_участников+1,IF(AC7="DSQ",Зарегистрировано_участников+1,AC7))))))</f>
        <v>0</v>
      </c>
      <c r="AE7" s="53"/>
      <c r="AF7" s="54">
        <f>IF(AE7=1,0.7,IF(AE7=2,2,IF(AE7=3,3,IF(AE7="DNS",Зарегистрировано_участников+1,IF(AE7="DNF",Зарегистрировано_участников+1,IF(AE7="DSQ",Зарегистрировано_участников+1,AE7))))))</f>
        <v>0</v>
      </c>
      <c r="AG7" s="53"/>
      <c r="AH7" s="54">
        <f>IF(AG7=1,0.7,IF(AG7=2,2,IF(AG7=3,3,IF(AG7="DNS",Зарегистрировано_участников+1,IF(AG7="DNF",Зарегистрировано_участников+1,IF(AG7="DSQ",Зарегистрировано_участников+1,AG7))))))</f>
        <v>0</v>
      </c>
      <c r="AI7" s="53"/>
      <c r="AJ7" s="54">
        <f>IF(AI7=1,0.7,IF(AI7=2,2,IF(AI7=3,3,IF(AI7="DNS",Зарегистрировано_участников+1,IF(AI7="DNF",Зарегистрировано_участников+1,IF(AI7="DSQ",Зарегистрировано_участников+1,AI7))))))</f>
        <v>0</v>
      </c>
      <c r="AK7" s="53"/>
      <c r="AL7" s="54">
        <f>IF(AK7=1,0.7,IF(AK7=2,2,IF(AK7=3,3,IF(AK7="DNS",Зарегистрировано_участников+1,IF(AK7="DNF",Зарегистрировано_участников+1,IF(AK7="DSQ",Зарегистрировано_участников+1,AK7))))))</f>
        <v>0</v>
      </c>
      <c r="AM7" s="55">
        <f>SUM(J7,L7,N7,P7,R7,T7,V7,X7,Z7,AB7,AD7,AF7,AH7,AJ7,AL7)</f>
        <v>28.2</v>
      </c>
      <c r="AN7" s="50">
        <f>AM7-BG7</f>
        <v>13.2</v>
      </c>
      <c r="AO7" s="56">
        <f>AM7-BG7-BH7</f>
        <v>8.2</v>
      </c>
      <c r="AP7" s="56">
        <f aca="true" t="shared" si="1" ref="AP7:AP30">AM7-BG7-BH7-BI7</f>
        <v>4.199999999999999</v>
      </c>
      <c r="AQ7" s="47">
        <f>J7</f>
        <v>0.7</v>
      </c>
      <c r="AR7" s="47">
        <f>L7</f>
        <v>0.7</v>
      </c>
      <c r="AS7" s="47">
        <f>N7</f>
        <v>4</v>
      </c>
      <c r="AT7" s="47">
        <f>P7</f>
        <v>0.7</v>
      </c>
      <c r="AU7" s="47">
        <f>R7</f>
        <v>0.7</v>
      </c>
      <c r="AV7" s="47">
        <f>T7</f>
        <v>0.7</v>
      </c>
      <c r="AW7" s="47">
        <f>V7</f>
        <v>15</v>
      </c>
      <c r="AX7" s="47">
        <f>X7</f>
        <v>0.7</v>
      </c>
      <c r="AY7" s="47">
        <f>Z7</f>
        <v>5</v>
      </c>
      <c r="AZ7" s="47">
        <f>AB7</f>
        <v>0</v>
      </c>
      <c r="BA7" s="47">
        <f>AD7</f>
        <v>0</v>
      </c>
      <c r="BB7" s="47">
        <f>AF7</f>
        <v>0</v>
      </c>
      <c r="BC7" s="47">
        <f>AH7</f>
        <v>0</v>
      </c>
      <c r="BD7" s="47">
        <f>AJ7</f>
        <v>0</v>
      </c>
      <c r="BE7" s="47">
        <f>AL7</f>
        <v>0</v>
      </c>
      <c r="BF7" s="47">
        <f>SUM(AQ7:BE7)</f>
        <v>28.2</v>
      </c>
      <c r="BG7" s="29">
        <f>LARGE(AQ7:BE7,1)</f>
        <v>15</v>
      </c>
      <c r="BH7" s="5">
        <f>LARGE(AQ7:BE7,2)</f>
        <v>5</v>
      </c>
      <c r="BI7" s="30">
        <f>LARGE(AQ7:BE7,3)</f>
        <v>4</v>
      </c>
    </row>
    <row r="8" spans="1:61" ht="15" customHeight="1">
      <c r="A8" s="51">
        <f>A7+1</f>
        <v>2</v>
      </c>
      <c r="B8" s="57">
        <f>'Стартовый протокол'!E7</f>
        <v>0</v>
      </c>
      <c r="C8" s="58">
        <f>'Стартовый протокол'!C18</f>
        <v>24</v>
      </c>
      <c r="D8" s="59" t="str">
        <f>'Стартовый протокол'!B18</f>
        <v>Бавков Андрей</v>
      </c>
      <c r="E8" s="61">
        <f>'Стартовый протокол'!D18</f>
        <v>1974</v>
      </c>
      <c r="F8" s="61"/>
      <c r="G8" s="61"/>
      <c r="H8" s="61" t="str">
        <f>'Стартовый протокол'!H18</f>
        <v>Санкт-Петербург</v>
      </c>
      <c r="I8" s="31">
        <v>10</v>
      </c>
      <c r="J8" s="52">
        <f>IF(I8=1,0.7,IF(I8=2,2,IF(I8=3,3,IF(I8="DNS",Зарегистрировано_участников+1,IF(I8="DNF",Зарегистрировано_участников+1,IF(I8="DSQ",Зарегистрировано_участников+1,I8))))))</f>
        <v>10</v>
      </c>
      <c r="K8" s="53">
        <v>2</v>
      </c>
      <c r="L8" s="54">
        <f>IF(K8=1,0.7,IF(K8=2,2,IF(K8=3,3,IF(K8="DNS",Зарегистрировано_участников+1,IF(K8="DNF",Зарегистрировано_участников+1,IF(K8="DSQ",Зарегистрировано_участников+1,K8))))))</f>
        <v>2</v>
      </c>
      <c r="M8" s="53">
        <v>1</v>
      </c>
      <c r="N8" s="54">
        <f>IF(M8=1,0.7,IF(M8=2,2,IF(M8=3,3,IF(M8="DNS",Зарегистрировано_участников+1,IF(M8="DNF",Зарегистрировано_участников+1,IF(M8="DSQ",Зарегистрировано_участников+1,M8))))))</f>
        <v>0.7</v>
      </c>
      <c r="O8" s="53">
        <v>2</v>
      </c>
      <c r="P8" s="54">
        <f>IF(O8=1,0.7,IF(O8=2,2,IF(O8=3,3,IF(O8="DNS",Зарегистрировано_участников+1,IF(O8="DNF",Зарегистрировано_участников+1,IF(O8="DSQ",Зарегистрировано_участников+1,O8))))))</f>
        <v>2</v>
      </c>
      <c r="Q8" s="53">
        <v>2</v>
      </c>
      <c r="R8" s="54">
        <f>IF(Q8=1,0.7,IF(Q8=2,2,IF(Q8=3,3,IF(Q8="DNS",Зарегистрировано_участников+1,IF(Q8="DNF",Зарегистрировано_участников+1,IF(Q8="DSQ",Зарегистрировано_участников+1,Q8))))))</f>
        <v>2</v>
      </c>
      <c r="S8" s="53">
        <v>4</v>
      </c>
      <c r="T8" s="54">
        <f>IF(S8=1,0.7,IF(S8=2,2,IF(S8=3,3,IF(S8="DNS",Зарегистрировано_участников+1,IF(S8="DNF",Зарегистрировано_участников+1,IF(S8="DSQ",Зарегистрировано_участников+1,S8))))))</f>
        <v>4</v>
      </c>
      <c r="U8" s="53">
        <v>8</v>
      </c>
      <c r="V8" s="54">
        <f>IF(U8=1,0.7,IF(U8=2,2,IF(U8=3,3,IF(U8="DNS",Зарегистрировано_участников+1,IF(U8="DNF",Зарегистрировано_участников+1,IF(U8="DSQ",Зарегистрировано_участников+1,U8))))))</f>
        <v>8</v>
      </c>
      <c r="W8" s="53">
        <v>9</v>
      </c>
      <c r="X8" s="54">
        <f>IF(W8=1,0.7,IF(W8=2,2,IF(W8=3,3,IF(W8="DNS",Зарегистрировано_участников+1,IF(W8="DNF",Зарегистрировано_участников+1,IF(W8="DSQ",Зарегистрировано_участников+1,W8))))))</f>
        <v>9</v>
      </c>
      <c r="Y8" s="53">
        <v>1</v>
      </c>
      <c r="Z8" s="54">
        <f>IF(Y8=1,0.7,IF(Y8=2,2,IF(Y8=3,3,IF(Y8="DNS",Зарегистрировано_участников+1,IF(Y8="DNF",Зарегистрировано_участников+1,IF(Y8="DSQ",Зарегистрировано_участников+1,Y8))))))</f>
        <v>0.7</v>
      </c>
      <c r="AA8" s="53"/>
      <c r="AB8" s="54">
        <f>IF(AA8=1,0.7,IF(AA8=2,2,IF(AA8=3,3,IF(AA8="DNS",Зарегистрировано_участников+1,IF(AA8="DNF",Зарегистрировано_участников+1,IF(AA8="DSQ",Зарегистрировано_участников+1,AA8))))))</f>
        <v>0</v>
      </c>
      <c r="AC8" s="53"/>
      <c r="AD8" s="54">
        <f>IF(AC8=1,0.7,IF(AC8=2,2,IF(AC8=3,3,IF(AC8="DNS",Зарегистрировано_участников+1,IF(AC8="DNF",Зарегистрировано_участников+1,IF(AC8="DSQ",Зарегистрировано_участников+1,AC8))))))</f>
        <v>0</v>
      </c>
      <c r="AE8" s="53"/>
      <c r="AF8" s="54">
        <f>IF(AE8=1,0.7,IF(AE8=2,2,IF(AE8=3,3,IF(AE8="DNS",Зарегистрировано_участников+1,IF(AE8="DNF",Зарегистрировано_участников+1,IF(AE8="DSQ",Зарегистрировано_участников+1,AE8))))))</f>
        <v>0</v>
      </c>
      <c r="AG8" s="53"/>
      <c r="AH8" s="54">
        <f>IF(AG8=1,0.7,IF(AG8=2,2,IF(AG8=3,3,IF(AG8="DNS",Зарегистрировано_участников+1,IF(AG8="DNF",Зарегистрировано_участников+1,IF(AG8="DSQ",Зарегистрировано_участников+1,AG8))))))</f>
        <v>0</v>
      </c>
      <c r="AI8" s="53"/>
      <c r="AJ8" s="54">
        <f>IF(AI8=1,0.7,IF(AI8=2,2,IF(AI8=3,3,IF(AI8="DNS",Зарегистрировано_участников+1,IF(AI8="DNF",Зарегистрировано_участников+1,IF(AI8="DSQ",Зарегистрировано_участников+1,AI8))))))</f>
        <v>0</v>
      </c>
      <c r="AK8" s="53"/>
      <c r="AL8" s="54">
        <f>IF(AK8=1,0.7,IF(AK8=2,2,IF(AK8=3,3,IF(AK8="DNS",Зарегистрировано_участников+1,IF(AK8="DNF",Зарегистрировано_участников+1,IF(AK8="DSQ",Зарегистрировано_участников+1,AK8))))))</f>
        <v>0</v>
      </c>
      <c r="AM8" s="55">
        <f>SUM(J8,L8,N8,P8,R8,T8,V8,X8,Z8,AB8,AD8,AF8,AH8,AJ8,AL8)</f>
        <v>38.400000000000006</v>
      </c>
      <c r="AN8" s="50">
        <f>AM8-BG8</f>
        <v>28.400000000000006</v>
      </c>
      <c r="AO8" s="56">
        <f>AM8-BG8-BH8</f>
        <v>19.400000000000006</v>
      </c>
      <c r="AP8" s="56">
        <f t="shared" si="1"/>
        <v>11.400000000000006</v>
      </c>
      <c r="AQ8" s="47">
        <f aca="true" t="shared" si="2" ref="AQ8:AQ68">J8</f>
        <v>10</v>
      </c>
      <c r="AR8" s="47">
        <f aca="true" t="shared" si="3" ref="AR8:AR68">L8</f>
        <v>2</v>
      </c>
      <c r="AS8" s="47">
        <f aca="true" t="shared" si="4" ref="AS8:AS68">N8</f>
        <v>0.7</v>
      </c>
      <c r="AT8" s="47">
        <f aca="true" t="shared" si="5" ref="AT8:AT68">P8</f>
        <v>2</v>
      </c>
      <c r="AU8" s="47">
        <f aca="true" t="shared" si="6" ref="AU8:AU68">R8</f>
        <v>2</v>
      </c>
      <c r="AV8" s="47">
        <f aca="true" t="shared" si="7" ref="AV8:AV68">T8</f>
        <v>4</v>
      </c>
      <c r="AW8" s="47">
        <f aca="true" t="shared" si="8" ref="AW8:AW68">V8</f>
        <v>8</v>
      </c>
      <c r="AX8" s="47">
        <f aca="true" t="shared" si="9" ref="AX8:AX68">X8</f>
        <v>9</v>
      </c>
      <c r="AY8" s="47">
        <f aca="true" t="shared" si="10" ref="AY8:AY68">Z8</f>
        <v>0.7</v>
      </c>
      <c r="AZ8" s="47">
        <f aca="true" t="shared" si="11" ref="AZ8:AZ68">AB8</f>
        <v>0</v>
      </c>
      <c r="BA8" s="47">
        <f aca="true" t="shared" si="12" ref="BA8:BA68">AD8</f>
        <v>0</v>
      </c>
      <c r="BB8" s="47">
        <f aca="true" t="shared" si="13" ref="BB8:BB68">AF8</f>
        <v>0</v>
      </c>
      <c r="BC8" s="47">
        <f aca="true" t="shared" si="14" ref="BC8:BC68">AH8</f>
        <v>0</v>
      </c>
      <c r="BD8" s="47">
        <f aca="true" t="shared" si="15" ref="BD8:BD68">AJ8</f>
        <v>0</v>
      </c>
      <c r="BE8" s="47">
        <f aca="true" t="shared" si="16" ref="BE8:BE68">AL8</f>
        <v>0</v>
      </c>
      <c r="BF8" s="47">
        <f aca="true" t="shared" si="17" ref="BF8:BF68">SUM(AQ8:BE8)</f>
        <v>38.400000000000006</v>
      </c>
      <c r="BG8" s="29">
        <f aca="true" t="shared" si="18" ref="BG8:BG68">LARGE(AQ8:BE8,1)</f>
        <v>10</v>
      </c>
      <c r="BH8" s="5">
        <f aca="true" t="shared" si="19" ref="BH8:BH68">LARGE(AQ8:BE8,2)</f>
        <v>9</v>
      </c>
      <c r="BI8" s="30">
        <f aca="true" t="shared" si="20" ref="BI8:BI68">LARGE(AQ8:BE8,3)</f>
        <v>8</v>
      </c>
    </row>
    <row r="9" spans="1:61" ht="15" customHeight="1">
      <c r="A9" s="51">
        <f aca="true" t="shared" si="21" ref="A9:A53">A8+1</f>
        <v>3</v>
      </c>
      <c r="B9" s="57">
        <f>'Стартовый протокол'!E8</f>
        <v>0</v>
      </c>
      <c r="C9" s="58">
        <f>'Стартовый протокол'!C9</f>
        <v>95</v>
      </c>
      <c r="D9" s="59" t="str">
        <f>'Стартовый протокол'!B9</f>
        <v>Овчарук Артем</v>
      </c>
      <c r="E9" s="61">
        <f>'Стартовый протокол'!D9</f>
        <v>1970</v>
      </c>
      <c r="F9" s="61" t="str">
        <f>'Стартовый протокол'!F9</f>
        <v>АНК СПб</v>
      </c>
      <c r="G9" s="61"/>
      <c r="H9" s="61" t="str">
        <f>'Стартовый протокол'!H9</f>
        <v>Санкт-Петербург</v>
      </c>
      <c r="I9" s="31">
        <v>9</v>
      </c>
      <c r="J9" s="52">
        <f>IF(I9=1,0.7,IF(I9=2,2,IF(I9=3,3,IF(I9="DNS",Зарегистрировано_участников+1,IF(I9="DNF",Зарегистрировано_участников+1,IF(I9="DSQ",Зарегистрировано_участников+1,I9))))))</f>
        <v>9</v>
      </c>
      <c r="K9" s="53">
        <v>4</v>
      </c>
      <c r="L9" s="54">
        <f>IF(K9=1,0.7,IF(K9=2,2,IF(K9=3,3,IF(K9="DNS",Зарегистрировано_участников+1,IF(K9="DNF",Зарегистрировано_участников+1,IF(K9="DSQ",Зарегистрировано_участников+1,K9))))))</f>
        <v>4</v>
      </c>
      <c r="M9" s="53">
        <v>3</v>
      </c>
      <c r="N9" s="54">
        <f>IF(M9=1,0.7,IF(M9=2,2,IF(M9=3,3,IF(M9="DNS",Зарегистрировано_участников+1,IF(M9="DNF",Зарегистрировано_участников+1,IF(M9="DSQ",Зарегистрировано_участников+1,M9))))))</f>
        <v>3</v>
      </c>
      <c r="O9" s="53">
        <v>3</v>
      </c>
      <c r="P9" s="54">
        <f>IF(O9=1,0.7,IF(O9=2,2,IF(O9=3,3,IF(O9="DNS",Зарегистрировано_участников+1,IF(O9="DNF",Зарегистрировано_участников+1,IF(O9="DSQ",Зарегистрировано_участников+1,O9))))))</f>
        <v>3</v>
      </c>
      <c r="Q9" s="53">
        <v>5</v>
      </c>
      <c r="R9" s="54">
        <f>IF(Q9=1,0.7,IF(Q9=2,2,IF(Q9=3,3,IF(Q9="DNS",Зарегистрировано_участников+1,IF(Q9="DNF",Зарегистрировано_участников+1,IF(Q9="DSQ",Зарегистрировано_участников+1,Q9))))))</f>
        <v>5</v>
      </c>
      <c r="S9" s="53">
        <v>3</v>
      </c>
      <c r="T9" s="54">
        <f>IF(S9=1,0.7,IF(S9=2,2,IF(S9=3,3,IF(S9="DNS",Зарегистрировано_участников+1,IF(S9="DNF",Зарегистрировано_участников+1,IF(S9="DSQ",Зарегистрировано_участников+1,S9))))))</f>
        <v>3</v>
      </c>
      <c r="U9" s="53">
        <v>2</v>
      </c>
      <c r="V9" s="54">
        <f>IF(U9=1,0.7,IF(U9=2,2,IF(U9=3,3,IF(U9="DNS",Зарегистрировано_участников+1,IF(U9="DNF",Зарегистрировано_участников+1,IF(U9="DSQ",Зарегистрировано_участников+1,U9))))))</f>
        <v>2</v>
      </c>
      <c r="W9" s="53">
        <v>3</v>
      </c>
      <c r="X9" s="54">
        <f>IF(W9=1,0.7,IF(W9=2,2,IF(W9=3,3,IF(W9="DNS",Зарегистрировано_участников+1,IF(W9="DNF",Зарегистрировано_участников+1,IF(W9="DSQ",Зарегистрировано_участников+1,W9))))))</f>
        <v>3</v>
      </c>
      <c r="Y9" s="53">
        <v>3</v>
      </c>
      <c r="Z9" s="54">
        <f>IF(Y9=1,0.7,IF(Y9=2,2,IF(Y9=3,3,IF(Y9="DNS",Зарегистрировано_участников+1,IF(Y9="DNF",Зарегистрировано_участников+1,IF(Y9="DSQ",Зарегистрировано_участников+1,Y9))))))</f>
        <v>3</v>
      </c>
      <c r="AA9" s="53"/>
      <c r="AB9" s="54">
        <f>IF(AA9=1,0.7,IF(AA9=2,2,IF(AA9=3,3,IF(AA9="DNS",Зарегистрировано_участников+1,IF(AA9="DNF",Зарегистрировано_участников+1,IF(AA9="DSQ",Зарегистрировано_участников+1,AA9))))))</f>
        <v>0</v>
      </c>
      <c r="AC9" s="53"/>
      <c r="AD9" s="54">
        <f>IF(AC9=1,0.7,IF(AC9=2,2,IF(AC9=3,3,IF(AC9="DNS",Зарегистрировано_участников+1,IF(AC9="DNF",Зарегистрировано_участников+1,IF(AC9="DSQ",Зарегистрировано_участников+1,AC9))))))</f>
        <v>0</v>
      </c>
      <c r="AE9" s="53"/>
      <c r="AF9" s="54">
        <f>IF(AE9=1,0.7,IF(AE9=2,2,IF(AE9=3,3,IF(AE9="DNS",Зарегистрировано_участников+1,IF(AE9="DNF",Зарегистрировано_участников+1,IF(AE9="DSQ",Зарегистрировано_участников+1,AE9))))))</f>
        <v>0</v>
      </c>
      <c r="AG9" s="53"/>
      <c r="AH9" s="54">
        <f>IF(AG9=1,0.7,IF(AG9=2,2,IF(AG9=3,3,IF(AG9="DNS",Зарегистрировано_участников+1,IF(AG9="DNF",Зарегистрировано_участников+1,IF(AG9="DSQ",Зарегистрировано_участников+1,AG9))))))</f>
        <v>0</v>
      </c>
      <c r="AI9" s="53"/>
      <c r="AJ9" s="54">
        <f>IF(AI9=1,0.7,IF(AI9=2,2,IF(AI9=3,3,IF(AI9="DNS",Зарегистрировано_участников+1,IF(AI9="DNF",Зарегистрировано_участников+1,IF(AI9="DSQ",Зарегистрировано_участников+1,AI9))))))</f>
        <v>0</v>
      </c>
      <c r="AK9" s="53"/>
      <c r="AL9" s="54">
        <f>IF(AK9=1,0.7,IF(AK9=2,2,IF(AK9=3,3,IF(AK9="DNS",Зарегистрировано_участников+1,IF(AK9="DNF",Зарегистрировано_участников+1,IF(AK9="DSQ",Зарегистрировано_участников+1,AK9))))))</f>
        <v>0</v>
      </c>
      <c r="AM9" s="55">
        <f>SUM(J9,L9,N9,P9,R9,T9,V9,X9,Z9,AB9,AD9,AF9,AH9,AJ9,AL9)</f>
        <v>35</v>
      </c>
      <c r="AN9" s="50">
        <f>AM9-BG9</f>
        <v>26</v>
      </c>
      <c r="AO9" s="56">
        <f>AM9-BG9-BH9</f>
        <v>21</v>
      </c>
      <c r="AP9" s="56">
        <f t="shared" si="1"/>
        <v>17</v>
      </c>
      <c r="AQ9" s="47">
        <f t="shared" si="2"/>
        <v>9</v>
      </c>
      <c r="AR9" s="47">
        <f t="shared" si="3"/>
        <v>4</v>
      </c>
      <c r="AS9" s="47">
        <f t="shared" si="4"/>
        <v>3</v>
      </c>
      <c r="AT9" s="47">
        <f t="shared" si="5"/>
        <v>3</v>
      </c>
      <c r="AU9" s="47">
        <f t="shared" si="6"/>
        <v>5</v>
      </c>
      <c r="AV9" s="47">
        <f t="shared" si="7"/>
        <v>3</v>
      </c>
      <c r="AW9" s="47">
        <f t="shared" si="8"/>
        <v>2</v>
      </c>
      <c r="AX9" s="47">
        <f t="shared" si="9"/>
        <v>3</v>
      </c>
      <c r="AY9" s="47">
        <f t="shared" si="10"/>
        <v>3</v>
      </c>
      <c r="AZ9" s="47">
        <f t="shared" si="11"/>
        <v>0</v>
      </c>
      <c r="BA9" s="47">
        <f t="shared" si="12"/>
        <v>0</v>
      </c>
      <c r="BB9" s="47">
        <f t="shared" si="13"/>
        <v>0</v>
      </c>
      <c r="BC9" s="47">
        <f t="shared" si="14"/>
        <v>0</v>
      </c>
      <c r="BD9" s="47">
        <f t="shared" si="15"/>
        <v>0</v>
      </c>
      <c r="BE9" s="47">
        <f t="shared" si="16"/>
        <v>0</v>
      </c>
      <c r="BF9" s="47">
        <f t="shared" si="17"/>
        <v>35</v>
      </c>
      <c r="BG9" s="29">
        <f t="shared" si="18"/>
        <v>9</v>
      </c>
      <c r="BH9" s="5">
        <f t="shared" si="19"/>
        <v>5</v>
      </c>
      <c r="BI9" s="30">
        <f t="shared" si="20"/>
        <v>4</v>
      </c>
    </row>
    <row r="10" spans="1:61" ht="15" customHeight="1">
      <c r="A10" s="51">
        <f t="shared" si="21"/>
        <v>4</v>
      </c>
      <c r="B10" s="57">
        <f>'Стартовый протокол'!E9</f>
        <v>0</v>
      </c>
      <c r="C10" s="58">
        <f>'Стартовый протокол'!C14</f>
        <v>89</v>
      </c>
      <c r="D10" s="59" t="str">
        <f>'Стартовый протокол'!B14</f>
        <v>Николаев Иван</v>
      </c>
      <c r="E10" s="61">
        <f>'Стартовый протокол'!D14</f>
        <v>1986</v>
      </c>
      <c r="F10" s="61"/>
      <c r="G10" s="61"/>
      <c r="H10" s="61" t="str">
        <f>'Стартовый протокол'!H14</f>
        <v>Вологда</v>
      </c>
      <c r="I10" s="31" t="s">
        <v>96</v>
      </c>
      <c r="J10" s="54">
        <f>IF(I10=1,0.7,IF(I10=2,2,IF(I10=3,3,IF(I10="DNS",Зарегистрировано_участников+1,IF(I10="DNF",Зарегистрировано_участников+1,IF(I10="DSQ",Зарегистрировано_участников+1,I10))))))</f>
        <v>29</v>
      </c>
      <c r="K10" s="53">
        <v>6</v>
      </c>
      <c r="L10" s="54">
        <f>IF(K10=1,0.7,IF(K10=2,2,IF(K10=3,3,IF(K10="DNS",Зарегистрировано_участников+1,IF(K10="DNF",Зарегистрировано_участников+1,IF(K10="DSQ",Зарегистрировано_участников+1,K10))))))</f>
        <v>6</v>
      </c>
      <c r="M10" s="53">
        <v>5</v>
      </c>
      <c r="N10" s="54">
        <f>IF(M10=1,0.7,IF(M10=2,2,IF(M10=3,3,IF(M10="DNS",Зарегистрировано_участников+1,IF(M10="DNF",Зарегистрировано_участников+1,IF(M10="DSQ",Зарегистрировано_участников+1,M10))))))</f>
        <v>5</v>
      </c>
      <c r="O10" s="53">
        <v>11</v>
      </c>
      <c r="P10" s="54">
        <f>IF(O10=1,0.7,IF(O10=2,2,IF(O10=3,3,IF(O10="DNS",Зарегистрировано_участников+1,IF(O10="DNF",Зарегистрировано_участников+1,IF(O10="DSQ",Зарегистрировано_участников+1,O10))))))</f>
        <v>11</v>
      </c>
      <c r="Q10" s="53">
        <v>7</v>
      </c>
      <c r="R10" s="54">
        <f>IF(Q10=1,0.7,IF(Q10=2,2,IF(Q10=3,3,IF(Q10="DNS",Зарегистрировано_участников+1,IF(Q10="DNF",Зарегистрировано_участников+1,IF(Q10="DSQ",Зарегистрировано_участников+1,Q10))))))</f>
        <v>7</v>
      </c>
      <c r="S10" s="53">
        <v>6</v>
      </c>
      <c r="T10" s="54">
        <f>IF(S10=1,0.7,IF(S10=2,2,IF(S10=3,3,IF(S10="DNS",Зарегистрировано_участников+1,IF(S10="DNF",Зарегистрировано_участников+1,IF(S10="DSQ",Зарегистрировано_участников+1,S10))))))</f>
        <v>6</v>
      </c>
      <c r="U10" s="53">
        <v>3</v>
      </c>
      <c r="V10" s="54">
        <f>IF(U10=1,0.7,IF(U10=2,2,IF(U10=3,3,IF(U10="DNS",Зарегистрировано_участников+1,IF(U10="DNF",Зарегистрировано_участников+1,IF(U10="DSQ",Зарегистрировано_участников+1,U10))))))</f>
        <v>3</v>
      </c>
      <c r="W10" s="53">
        <v>4</v>
      </c>
      <c r="X10" s="54">
        <f>IF(W10=1,0.7,IF(W10=2,2,IF(W10=3,3,IF(W10="DNS",Зарегистрировано_участников+1,IF(W10="DNF",Зарегистрировано_участников+1,IF(W10="DSQ",Зарегистрировано_участников+1,W10))))))</f>
        <v>4</v>
      </c>
      <c r="Y10" s="53">
        <v>7</v>
      </c>
      <c r="Z10" s="54">
        <f>IF(Y10=1,0.7,IF(Y10=2,2,IF(Y10=3,3,IF(Y10="DNS",Зарегистрировано_участников+1,IF(Y10="DNF",Зарегистрировано_участников+1,IF(Y10="DSQ",Зарегистрировано_участников+1,Y10))))))</f>
        <v>7</v>
      </c>
      <c r="AA10" s="53"/>
      <c r="AB10" s="54">
        <f>IF(AA10=1,0.7,IF(AA10=2,2,IF(AA10=3,3,IF(AA10="DNS",Зарегистрировано_участников+1,IF(AA10="DNF",Зарегистрировано_участников+1,IF(AA10="DSQ",Зарегистрировано_участников+1,AA10))))))</f>
        <v>0</v>
      </c>
      <c r="AC10" s="53"/>
      <c r="AD10" s="54">
        <f>IF(AC10=1,0.7,IF(AC10=2,2,IF(AC10=3,3,IF(AC10="DNS",Зарегистрировано_участников+1,IF(AC10="DNF",Зарегистрировано_участников+1,IF(AC10="DSQ",Зарегистрировано_участников+1,AC10))))))</f>
        <v>0</v>
      </c>
      <c r="AE10" s="53"/>
      <c r="AF10" s="54">
        <f>IF(AE10=1,0.7,IF(AE10=2,2,IF(AE10=3,3,IF(AE10="DNS",Зарегистрировано_участников+1,IF(AE10="DNF",Зарегистрировано_участников+1,IF(AE10="DSQ",Зарегистрировано_участников+1,AE10))))))</f>
        <v>0</v>
      </c>
      <c r="AG10" s="53"/>
      <c r="AH10" s="54">
        <f>IF(AG10=1,0.7,IF(AG10=2,2,IF(AG10=3,3,IF(AG10="DNS",Зарегистрировано_участников+1,IF(AG10="DNF",Зарегистрировано_участников+1,IF(AG10="DSQ",Зарегистрировано_участников+1,AG10))))))</f>
        <v>0</v>
      </c>
      <c r="AI10" s="53"/>
      <c r="AJ10" s="54">
        <f>IF(AI10=1,0.7,IF(AI10=2,2,IF(AI10=3,3,IF(AI10="DNS",Зарегистрировано_участников+1,IF(AI10="DNF",Зарегистрировано_участников+1,IF(AI10="DSQ",Зарегистрировано_участников+1,AI10))))))</f>
        <v>0</v>
      </c>
      <c r="AK10" s="53"/>
      <c r="AL10" s="54">
        <f>IF(AK10=1,0.7,IF(AK10=2,2,IF(AK10=3,3,IF(AK10="DNS",Зарегистрировано_участников+1,IF(AK10="DNF",Зарегистрировано_участников+1,IF(AK10="DSQ",Зарегистрировано_участников+1,AK10))))))</f>
        <v>0</v>
      </c>
      <c r="AM10" s="55">
        <f>SUM(J10,L10,N10,P10,R10,T10,V10,X10,Z10,AB10,AD10,AF10,AH10,AJ10,AL10)</f>
        <v>78</v>
      </c>
      <c r="AN10" s="50">
        <f>AM10-BG10</f>
        <v>49</v>
      </c>
      <c r="AO10" s="56">
        <f>AM10-BG10-BH10</f>
        <v>38</v>
      </c>
      <c r="AP10" s="56">
        <f t="shared" si="1"/>
        <v>31</v>
      </c>
      <c r="AQ10" s="47">
        <f t="shared" si="2"/>
        <v>29</v>
      </c>
      <c r="AR10" s="47">
        <f t="shared" si="3"/>
        <v>6</v>
      </c>
      <c r="AS10" s="47">
        <f t="shared" si="4"/>
        <v>5</v>
      </c>
      <c r="AT10" s="47">
        <f t="shared" si="5"/>
        <v>11</v>
      </c>
      <c r="AU10" s="47">
        <f t="shared" si="6"/>
        <v>7</v>
      </c>
      <c r="AV10" s="47">
        <f t="shared" si="7"/>
        <v>6</v>
      </c>
      <c r="AW10" s="47">
        <f t="shared" si="8"/>
        <v>3</v>
      </c>
      <c r="AX10" s="47">
        <f t="shared" si="9"/>
        <v>4</v>
      </c>
      <c r="AY10" s="47">
        <f t="shared" si="10"/>
        <v>7</v>
      </c>
      <c r="AZ10" s="47">
        <f t="shared" si="11"/>
        <v>0</v>
      </c>
      <c r="BA10" s="47">
        <f t="shared" si="12"/>
        <v>0</v>
      </c>
      <c r="BB10" s="47">
        <f t="shared" si="13"/>
        <v>0</v>
      </c>
      <c r="BC10" s="47">
        <f t="shared" si="14"/>
        <v>0</v>
      </c>
      <c r="BD10" s="47">
        <f t="shared" si="15"/>
        <v>0</v>
      </c>
      <c r="BE10" s="47">
        <f t="shared" si="16"/>
        <v>0</v>
      </c>
      <c r="BF10" s="47">
        <f t="shared" si="17"/>
        <v>78</v>
      </c>
      <c r="BG10" s="29">
        <f t="shared" si="18"/>
        <v>29</v>
      </c>
      <c r="BH10" s="5">
        <f t="shared" si="19"/>
        <v>11</v>
      </c>
      <c r="BI10" s="30">
        <f t="shared" si="20"/>
        <v>7</v>
      </c>
    </row>
    <row r="11" spans="1:61" ht="15" customHeight="1">
      <c r="A11" s="51">
        <f t="shared" si="21"/>
        <v>5</v>
      </c>
      <c r="B11" s="57">
        <f>'Стартовый протокол'!E10</f>
        <v>0</v>
      </c>
      <c r="C11" s="58">
        <f>'Стартовый протокол'!C16</f>
        <v>117</v>
      </c>
      <c r="D11" s="59" t="str">
        <f>'Стартовый протокол'!B16</f>
        <v>Шувалов Юрий</v>
      </c>
      <c r="E11" s="61">
        <f>'Стартовый протокол'!D16</f>
        <v>1962</v>
      </c>
      <c r="F11" s="61" t="str">
        <f>'Стартовый протокол'!F16</f>
        <v>Марабу</v>
      </c>
      <c r="G11" s="61"/>
      <c r="H11" s="61" t="str">
        <f>'Стартовый протокол'!H16</f>
        <v>Москва</v>
      </c>
      <c r="I11" s="31">
        <v>2</v>
      </c>
      <c r="J11" s="52">
        <f>IF(I11=1,0.7,IF(I11=2,2,IF(I11=3,3,IF(I11="DNS",Зарегистрировано_участников+1,IF(I11="DNF",Зарегистрировано_участников+1,IF(I11="DSQ",Зарегистрировано_участников+1,I11))))))</f>
        <v>2</v>
      </c>
      <c r="K11" s="31">
        <v>3</v>
      </c>
      <c r="L11" s="54">
        <f>IF(K11=1,0.7,IF(K11=2,2,IF(K11=3,3,IF(K11="DNS",Зарегистрировано_участников+1,IF(K11="DNF",Зарегистрировано_участников+1,IF(K11="DSQ",Зарегистрировано_участников+1,K11))))))</f>
        <v>3</v>
      </c>
      <c r="M11" s="31">
        <v>2</v>
      </c>
      <c r="N11" s="54">
        <f>IF(M11=1,0.7,IF(M11=2,2,IF(M11=3,3,IF(M11="DNS",Зарегистрировано_участников+1,IF(M11="DNF",Зарегистрировано_участников+1,IF(M11="DSQ",Зарегистрировано_участников+1,M11))))))</f>
        <v>2</v>
      </c>
      <c r="O11" s="31">
        <v>9</v>
      </c>
      <c r="P11" s="54">
        <f>IF(O11=1,0.7,IF(O11=2,2,IF(O11=3,3,IF(O11="DNS",Зарегистрировано_участников+1,IF(O11="DNF",Зарегистрировано_участников+1,IF(O11="DSQ",Зарегистрировано_участников+1,O11))))))</f>
        <v>9</v>
      </c>
      <c r="Q11" s="31">
        <v>16</v>
      </c>
      <c r="R11" s="54">
        <f>IF(Q11=1,0.7,IF(Q11=2,2,IF(Q11=3,3,IF(Q11="DNS",Зарегистрировано_участников+1,IF(Q11="DNF",Зарегистрировано_участников+1,IF(Q11="DSQ",Зарегистрировано_участников+1,Q11))))))</f>
        <v>16</v>
      </c>
      <c r="S11" s="31" t="s">
        <v>96</v>
      </c>
      <c r="T11" s="54">
        <f>IF(S11=1,0.7,IF(S11=2,2,IF(S11=3,3,IF(S11="DNS",Зарегистрировано_участников+1,IF(S11="DNF",Зарегистрировано_участников+1,IF(S11="DSQ",Зарегистрировано_участников+1,S11))))))</f>
        <v>29</v>
      </c>
      <c r="U11" s="53">
        <v>16</v>
      </c>
      <c r="V11" s="54">
        <f>IF(U11=1,0.7,IF(U11=2,2,IF(U11=3,3,IF(U11="DNS",Зарегистрировано_участников+1,IF(U11="DNF",Зарегистрировано_участников+1,IF(U11="DSQ",Зарегистрировано_участников+1,U11))))))</f>
        <v>16</v>
      </c>
      <c r="W11" s="53">
        <v>7</v>
      </c>
      <c r="X11" s="54">
        <f>IF(W11=1,0.7,IF(W11=2,2,IF(W11=3,3,IF(W11="DNS",Зарегистрировано_участников+1,IF(W11="DNF",Зарегистрировано_участников+1,IF(W11="DSQ",Зарегистрировано_участников+1,W11))))))</f>
        <v>7</v>
      </c>
      <c r="Y11" s="53">
        <v>4</v>
      </c>
      <c r="Z11" s="54">
        <f>IF(Y11=1,0.7,IF(Y11=2,2,IF(Y11=3,3,IF(Y11="DNS",Зарегистрировано_участников+1,IF(Y11="DNF",Зарегистрировано_участников+1,IF(Y11="DSQ",Зарегистрировано_участников+1,Y11))))))</f>
        <v>4</v>
      </c>
      <c r="AA11" s="53"/>
      <c r="AB11" s="54">
        <f>IF(AA11=1,0.7,IF(AA11=2,2,IF(AA11=3,3,IF(AA11="DNS",Зарегистрировано_участников+1,IF(AA11="DNF",Зарегистрировано_участников+1,IF(AA11="DSQ",Зарегистрировано_участников+1,AA11))))))</f>
        <v>0</v>
      </c>
      <c r="AC11" s="53"/>
      <c r="AD11" s="54">
        <f>IF(AC11=1,0.7,IF(AC11=2,2,IF(AC11=3,3,IF(AC11="DNS",Зарегистрировано_участников+1,IF(AC11="DNF",Зарегистрировано_участников+1,IF(AC11="DSQ",Зарегистрировано_участников+1,AC11))))))</f>
        <v>0</v>
      </c>
      <c r="AE11" s="53"/>
      <c r="AF11" s="54">
        <f>IF(AE11=1,0.7,IF(AE11=2,2,IF(AE11=3,3,IF(AE11="DNS",Зарегистрировано_участников+1,IF(AE11="DNF",Зарегистрировано_участников+1,IF(AE11="DSQ",Зарегистрировано_участников+1,AE11))))))</f>
        <v>0</v>
      </c>
      <c r="AG11" s="53"/>
      <c r="AH11" s="54">
        <f>IF(AG11=1,0.7,IF(AG11=2,2,IF(AG11=3,3,IF(AG11="DNS",Зарегистрировано_участников+1,IF(AG11="DNF",Зарегистрировано_участников+1,IF(AG11="DSQ",Зарегистрировано_участников+1,AG11))))))</f>
        <v>0</v>
      </c>
      <c r="AI11" s="53"/>
      <c r="AJ11" s="54">
        <f>IF(AI11=1,0.7,IF(AI11=2,2,IF(AI11=3,3,IF(AI11="DNS",Зарегистрировано_участников+1,IF(AI11="DNF",Зарегистрировано_участников+1,IF(AI11="DSQ",Зарегистрировано_участников+1,AI11))))))</f>
        <v>0</v>
      </c>
      <c r="AK11" s="53"/>
      <c r="AL11" s="54">
        <f>IF(AK11=1,0.7,IF(AK11=2,2,IF(AK11=3,3,IF(AK11="DNS",Зарегистрировано_участников+1,IF(AK11="DNF",Зарегистрировано_участников+1,IF(AK11="DSQ",Зарегистрировано_участников+1,AK11))))))</f>
        <v>0</v>
      </c>
      <c r="AM11" s="55">
        <f>SUM(J11,L11,N11,P11,R11,T11,V11,X11,Z11,AB11,AD11,AF11,AH11,AJ11,AL11)</f>
        <v>88</v>
      </c>
      <c r="AN11" s="50">
        <f>AM11-BG11</f>
        <v>59</v>
      </c>
      <c r="AO11" s="56">
        <f>AM11-BG11-BH11</f>
        <v>43</v>
      </c>
      <c r="AP11" s="56">
        <f t="shared" si="1"/>
        <v>27</v>
      </c>
      <c r="AQ11" s="47">
        <f t="shared" si="2"/>
        <v>2</v>
      </c>
      <c r="AR11" s="47">
        <f t="shared" si="3"/>
        <v>3</v>
      </c>
      <c r="AS11" s="47">
        <f t="shared" si="4"/>
        <v>2</v>
      </c>
      <c r="AT11" s="47">
        <f t="shared" si="5"/>
        <v>9</v>
      </c>
      <c r="AU11" s="47">
        <f t="shared" si="6"/>
        <v>16</v>
      </c>
      <c r="AV11" s="47">
        <f t="shared" si="7"/>
        <v>29</v>
      </c>
      <c r="AW11" s="47">
        <f t="shared" si="8"/>
        <v>16</v>
      </c>
      <c r="AX11" s="47">
        <f t="shared" si="9"/>
        <v>7</v>
      </c>
      <c r="AY11" s="47">
        <f t="shared" si="10"/>
        <v>4</v>
      </c>
      <c r="AZ11" s="47">
        <f t="shared" si="11"/>
        <v>0</v>
      </c>
      <c r="BA11" s="47">
        <f t="shared" si="12"/>
        <v>0</v>
      </c>
      <c r="BB11" s="47">
        <f t="shared" si="13"/>
        <v>0</v>
      </c>
      <c r="BC11" s="47">
        <f t="shared" si="14"/>
        <v>0</v>
      </c>
      <c r="BD11" s="47">
        <f t="shared" si="15"/>
        <v>0</v>
      </c>
      <c r="BE11" s="47">
        <f t="shared" si="16"/>
        <v>0</v>
      </c>
      <c r="BF11" s="47">
        <f t="shared" si="17"/>
        <v>88</v>
      </c>
      <c r="BG11" s="29">
        <f t="shared" si="18"/>
        <v>29</v>
      </c>
      <c r="BH11" s="5">
        <f t="shared" si="19"/>
        <v>16</v>
      </c>
      <c r="BI11" s="30">
        <f t="shared" si="20"/>
        <v>16</v>
      </c>
    </row>
    <row r="12" spans="1:61" ht="28.5" customHeight="1">
      <c r="A12" s="51">
        <f t="shared" si="21"/>
        <v>6</v>
      </c>
      <c r="B12" s="57">
        <f>'Стартовый протокол'!E11</f>
        <v>0</v>
      </c>
      <c r="C12" s="58">
        <f>'Стартовый протокол'!C10</f>
        <v>1</v>
      </c>
      <c r="D12" s="59" t="str">
        <f>'Стартовый протокол'!B10</f>
        <v>Акентьев Евгений</v>
      </c>
      <c r="E12" s="61">
        <f>'Стартовый протокол'!D10</f>
        <v>1990</v>
      </c>
      <c r="F12" s="61" t="str">
        <f>'Стартовый протокол'!F10</f>
        <v>Ахтари-Серф</v>
      </c>
      <c r="G12" s="95" t="str">
        <f>'Стартовый протокол'!G10</f>
        <v>Администрация Приморско-Ахтарского р-на</v>
      </c>
      <c r="H12" s="61" t="str">
        <f>'Стартовый протокол'!H10</f>
        <v>Приморско-Ахтарск</v>
      </c>
      <c r="I12" s="31">
        <v>3</v>
      </c>
      <c r="J12" s="54">
        <f>IF(I12=1,0.7,IF(I12=2,2,IF(I12=3,3,IF(I12="DNS",Зарегистрировано_участников+1,IF(I12="DNF",Зарегистрировано_участников+1,IF(I12="DSQ",Зарегистрировано_участников+1,I12))))))</f>
        <v>3</v>
      </c>
      <c r="K12" s="53">
        <v>12</v>
      </c>
      <c r="L12" s="54">
        <f>IF(K12=1,0.7,IF(K12=2,2,IF(K12=3,3,IF(K12="DNS",Зарегистрировано_участников+1,IF(K12="DNF",Зарегистрировано_участников+1,IF(K12="DSQ",Зарегистрировано_участников+1,K12))))))</f>
        <v>12</v>
      </c>
      <c r="M12" s="53" t="s">
        <v>96</v>
      </c>
      <c r="N12" s="54">
        <f>IF(M12=1,0.7,IF(M12=2,2,IF(M12=3,3,IF(M12="DNS",Зарегистрировано_участников+1,IF(M12="DNF",Зарегистрировано_участников+1,IF(M12="DSQ",Зарегистрировано_участников+1,M12))))))</f>
        <v>29</v>
      </c>
      <c r="O12" s="53">
        <v>7</v>
      </c>
      <c r="P12" s="54">
        <f>IF(O12=1,0.7,IF(O12=2,2,IF(O12=3,3,IF(O12="DNS",Зарегистрировано_участников+1,IF(O12="DNF",Зарегистрировано_участников+1,IF(O12="DSQ",Зарегистрировано_участников+1,O12))))))</f>
        <v>7</v>
      </c>
      <c r="Q12" s="53">
        <v>8</v>
      </c>
      <c r="R12" s="54">
        <f>IF(Q12=1,0.7,IF(Q12=2,2,IF(Q12=3,3,IF(Q12="DNS",Зарегистрировано_участников+1,IF(Q12="DNF",Зарегистрировано_участников+1,IF(Q12="DSQ",Зарегистрировано_участников+1,Q12))))))</f>
        <v>8</v>
      </c>
      <c r="S12" s="53">
        <v>11</v>
      </c>
      <c r="T12" s="54">
        <f>IF(S12=1,0.7,IF(S12=2,2,IF(S12=3,3,IF(S12="DNS",Зарегистрировано_участников+1,IF(S12="DNF",Зарегистрировано_участников+1,IF(S12="DSQ",Зарегистрировано_участников+1,S12))))))</f>
        <v>11</v>
      </c>
      <c r="U12" s="53">
        <v>7</v>
      </c>
      <c r="V12" s="54">
        <f>IF(U12=1,0.7,IF(U12=2,2,IF(U12=3,3,IF(U12="DNS",Зарегистрировано_участников+1,IF(U12="DNF",Зарегистрировано_участников+1,IF(U12="DSQ",Зарегистрировано_участников+1,U12))))))</f>
        <v>7</v>
      </c>
      <c r="W12" s="53">
        <v>16</v>
      </c>
      <c r="X12" s="54">
        <f>IF(W12=1,0.7,IF(W12=2,2,IF(W12=3,3,IF(W12="DNS",Зарегистрировано_участников+1,IF(W12="DNF",Зарегистрировано_участников+1,IF(W12="DSQ",Зарегистрировано_участников+1,W12))))))</f>
        <v>16</v>
      </c>
      <c r="Y12" s="53" t="s">
        <v>96</v>
      </c>
      <c r="Z12" s="54">
        <f>IF(Y12=1,0.7,IF(Y12=2,2,IF(Y12=3,3,IF(Y12="DNS",Зарегистрировано_участников+1,IF(Y12="DNF",Зарегистрировано_участников+1,IF(Y12="DSQ",Зарегистрировано_участников+1,Y12))))))</f>
        <v>29</v>
      </c>
      <c r="AA12" s="53"/>
      <c r="AB12" s="54">
        <f>IF(AA12=1,0.7,IF(AA12=2,2,IF(AA12=3,3,IF(AA12="DNS",Зарегистрировано_участников+1,IF(AA12="DNF",Зарегистрировано_участников+1,IF(AA12="DSQ",Зарегистрировано_участников+1,AA12))))))</f>
        <v>0</v>
      </c>
      <c r="AC12" s="53"/>
      <c r="AD12" s="54">
        <f>IF(AC12=1,0.7,IF(AC12=2,2,IF(AC12=3,3,IF(AC12="DNS",Зарегистрировано_участников+1,IF(AC12="DNF",Зарегистрировано_участников+1,IF(AC12="DSQ",Зарегистрировано_участников+1,AC12))))))</f>
        <v>0</v>
      </c>
      <c r="AE12" s="53"/>
      <c r="AF12" s="54">
        <f>IF(AE12=1,0.7,IF(AE12=2,2,IF(AE12=3,3,IF(AE12="DNS",Зарегистрировано_участников+1,IF(AE12="DNF",Зарегистрировано_участников+1,IF(AE12="DSQ",Зарегистрировано_участников+1,AE12))))))</f>
        <v>0</v>
      </c>
      <c r="AG12" s="53"/>
      <c r="AH12" s="54">
        <f>IF(AG12=1,0.7,IF(AG12=2,2,IF(AG12=3,3,IF(AG12="DNS",Зарегистрировано_участников+1,IF(AG12="DNF",Зарегистрировано_участников+1,IF(AG12="DSQ",Зарегистрировано_участников+1,AG12))))))</f>
        <v>0</v>
      </c>
      <c r="AI12" s="53"/>
      <c r="AJ12" s="54">
        <f>IF(AI12=1,0.7,IF(AI12=2,2,IF(AI12=3,3,IF(AI12="DNS",Зарегистрировано_участников+1,IF(AI12="DNF",Зарегистрировано_участников+1,IF(AI12="DSQ",Зарегистрировано_участников+1,AI12))))))</f>
        <v>0</v>
      </c>
      <c r="AK12" s="53"/>
      <c r="AL12" s="54">
        <f>IF(AK12=1,0.7,IF(AK12=2,2,IF(AK12=3,3,IF(AK12="DNS",Зарегистрировано_участников+1,IF(AK12="DNF",Зарегистрировано_участников+1,IF(AK12="DSQ",Зарегистрировано_участников+1,AK12))))))</f>
        <v>0</v>
      </c>
      <c r="AM12" s="55">
        <f>SUM(J12,L12,N12,P12,R12,T12,V12,X12,Z12,AB12,AD12,AF12,AH12,AJ12,AL12)</f>
        <v>122</v>
      </c>
      <c r="AN12" s="50">
        <f>AM12-BG12</f>
        <v>93</v>
      </c>
      <c r="AO12" s="56">
        <f>AM12-BG12-BH12</f>
        <v>64</v>
      </c>
      <c r="AP12" s="56">
        <f t="shared" si="1"/>
        <v>48</v>
      </c>
      <c r="AQ12" s="47">
        <f t="shared" si="2"/>
        <v>3</v>
      </c>
      <c r="AR12" s="47">
        <f t="shared" si="3"/>
        <v>12</v>
      </c>
      <c r="AS12" s="47">
        <f t="shared" si="4"/>
        <v>29</v>
      </c>
      <c r="AT12" s="47">
        <f t="shared" si="5"/>
        <v>7</v>
      </c>
      <c r="AU12" s="47">
        <f t="shared" si="6"/>
        <v>8</v>
      </c>
      <c r="AV12" s="47">
        <f t="shared" si="7"/>
        <v>11</v>
      </c>
      <c r="AW12" s="47">
        <f t="shared" si="8"/>
        <v>7</v>
      </c>
      <c r="AX12" s="47">
        <f t="shared" si="9"/>
        <v>16</v>
      </c>
      <c r="AY12" s="47">
        <f t="shared" si="10"/>
        <v>29</v>
      </c>
      <c r="AZ12" s="47">
        <f t="shared" si="11"/>
        <v>0</v>
      </c>
      <c r="BA12" s="47">
        <f t="shared" si="12"/>
        <v>0</v>
      </c>
      <c r="BB12" s="47">
        <f t="shared" si="13"/>
        <v>0</v>
      </c>
      <c r="BC12" s="47">
        <f t="shared" si="14"/>
        <v>0</v>
      </c>
      <c r="BD12" s="47">
        <f t="shared" si="15"/>
        <v>0</v>
      </c>
      <c r="BE12" s="47">
        <f t="shared" si="16"/>
        <v>0</v>
      </c>
      <c r="BF12" s="47">
        <f t="shared" si="17"/>
        <v>122</v>
      </c>
      <c r="BG12" s="29">
        <f t="shared" si="18"/>
        <v>29</v>
      </c>
      <c r="BH12" s="5">
        <f t="shared" si="19"/>
        <v>29</v>
      </c>
      <c r="BI12" s="30">
        <f t="shared" si="20"/>
        <v>16</v>
      </c>
    </row>
    <row r="13" spans="1:61" ht="15" customHeight="1">
      <c r="A13" s="51">
        <f t="shared" si="21"/>
        <v>7</v>
      </c>
      <c r="B13" s="57">
        <f>'Стартовый протокол'!E12</f>
        <v>0</v>
      </c>
      <c r="C13" s="58">
        <f>'Стартовый протокол'!C8</f>
        <v>448</v>
      </c>
      <c r="D13" s="59" t="str">
        <f>'Стартовый протокол'!B8</f>
        <v>Патраков Сергей</v>
      </c>
      <c r="E13" s="61">
        <f>'Стартовый протокол'!D8</f>
        <v>1976</v>
      </c>
      <c r="F13" s="61" t="str">
        <f>'Стартовый протокол'!F8</f>
        <v>Федосов Мыс</v>
      </c>
      <c r="G13" s="61"/>
      <c r="H13" s="61" t="str">
        <f>'Стартовый протокол'!H8</f>
        <v>Череповец</v>
      </c>
      <c r="I13" s="31">
        <v>6</v>
      </c>
      <c r="J13" s="54">
        <f>IF(I13=1,0.7,IF(I13=2,2,IF(I13=3,3,IF(I13="DNS",Зарегистрировано_участников+1,IF(I13="DNF",Зарегистрировано_участников+1,IF(I13="DSQ",Зарегистрировано_участников+1,I13))))))</f>
        <v>6</v>
      </c>
      <c r="K13" s="53">
        <v>9</v>
      </c>
      <c r="L13" s="54">
        <f>IF(K13=1,0.7,IF(K13=2,2,IF(K13=3,3,IF(K13="DNS",Зарегистрировано_участников+1,IF(K13="DNF",Зарегистрировано_участников+1,IF(K13="DSQ",Зарегистрировано_участников+1,K13))))))</f>
        <v>9</v>
      </c>
      <c r="M13" s="53">
        <v>10</v>
      </c>
      <c r="N13" s="54">
        <f>IF(M13=1,0.7,IF(M13=2,2,IF(M13=3,3,IF(M13="DNS",Зарегистрировано_участников+1,IF(M13="DNF",Зарегистрировано_участников+1,IF(M13="DSQ",Зарегистрировано_участников+1,M13))))))</f>
        <v>10</v>
      </c>
      <c r="O13" s="53">
        <v>14</v>
      </c>
      <c r="P13" s="54">
        <f>IF(O13=1,0.7,IF(O13=2,2,IF(O13=3,3,IF(O13="DNS",Зарегистрировано_участников+1,IF(O13="DNF",Зарегистрировано_участников+1,IF(O13="DSQ",Зарегистрировано_участников+1,O13))))))</f>
        <v>14</v>
      </c>
      <c r="Q13" s="53">
        <v>9</v>
      </c>
      <c r="R13" s="54">
        <f>IF(Q13=1,0.7,IF(Q13=2,2,IF(Q13=3,3,IF(Q13="DNS",Зарегистрировано_участников+1,IF(Q13="DNF",Зарегистрировано_участников+1,IF(Q13="DSQ",Зарегистрировано_участников+1,Q13))))))</f>
        <v>9</v>
      </c>
      <c r="S13" s="53">
        <v>10</v>
      </c>
      <c r="T13" s="54">
        <f>IF(S13=1,0.7,IF(S13=2,2,IF(S13=3,3,IF(S13="DNS",Зарегистрировано_участников+1,IF(S13="DNF",Зарегистрировано_участников+1,IF(S13="DSQ",Зарегистрировано_участников+1,S13))))))</f>
        <v>10</v>
      </c>
      <c r="U13" s="53">
        <v>13</v>
      </c>
      <c r="V13" s="54">
        <f>IF(U13=1,0.7,IF(U13=2,2,IF(U13=3,3,IF(U13="DNS",Зарегистрировано_участников+1,IF(U13="DNF",Зарегистрировано_участников+1,IF(U13="DSQ",Зарегистрировано_участников+1,U13))))))</f>
        <v>13</v>
      </c>
      <c r="W13" s="53">
        <v>10</v>
      </c>
      <c r="X13" s="54">
        <f>IF(W13=1,0.7,IF(W13=2,2,IF(W13=3,3,IF(W13="DNS",Зарегистрировано_участников+1,IF(W13="DNF",Зарегистрировано_участников+1,IF(W13="DSQ",Зарегистрировано_участников+1,W13))))))</f>
        <v>10</v>
      </c>
      <c r="Y13" s="53" t="s">
        <v>96</v>
      </c>
      <c r="Z13" s="54">
        <f>IF(Y13=1,0.7,IF(Y13=2,2,IF(Y13=3,3,IF(Y13="DNS",Зарегистрировано_участников+1,IF(Y13="DNF",Зарегистрировано_участников+1,IF(Y13="DSQ",Зарегистрировано_участников+1,Y13))))))</f>
        <v>29</v>
      </c>
      <c r="AA13" s="53"/>
      <c r="AB13" s="54">
        <f>IF(AA13=1,0.7,IF(AA13=2,2,IF(AA13=3,3,IF(AA13="DNS",Зарегистрировано_участников+1,IF(AA13="DNF",Зарегистрировано_участников+1,IF(AA13="DSQ",Зарегистрировано_участников+1,AA13))))))</f>
        <v>0</v>
      </c>
      <c r="AC13" s="53"/>
      <c r="AD13" s="54">
        <f>IF(AC13=1,0.7,IF(AC13=2,2,IF(AC13=3,3,IF(AC13="DNS",Зарегистрировано_участников+1,IF(AC13="DNF",Зарегистрировано_участников+1,IF(AC13="DSQ",Зарегистрировано_участников+1,AC13))))))</f>
        <v>0</v>
      </c>
      <c r="AE13" s="53"/>
      <c r="AF13" s="54">
        <f>IF(AE13=1,0.7,IF(AE13=2,2,IF(AE13=3,3,IF(AE13="DNS",Зарегистрировано_участников+1,IF(AE13="DNF",Зарегистрировано_участников+1,IF(AE13="DSQ",Зарегистрировано_участников+1,AE13))))))</f>
        <v>0</v>
      </c>
      <c r="AG13" s="53"/>
      <c r="AH13" s="54">
        <f>IF(AG13=1,0.7,IF(AG13=2,2,IF(AG13=3,3,IF(AG13="DNS",Зарегистрировано_участников+1,IF(AG13="DNF",Зарегистрировано_участников+1,IF(AG13="DSQ",Зарегистрировано_участников+1,AG13))))))</f>
        <v>0</v>
      </c>
      <c r="AI13" s="53"/>
      <c r="AJ13" s="54">
        <f>IF(AI13=1,0.7,IF(AI13=2,2,IF(AI13=3,3,IF(AI13="DNS",Зарегистрировано_участников+1,IF(AI13="DNF",Зарегистрировано_участников+1,IF(AI13="DSQ",Зарегистрировано_участников+1,AI13))))))</f>
        <v>0</v>
      </c>
      <c r="AK13" s="53"/>
      <c r="AL13" s="54">
        <f>IF(AK13=1,0.7,IF(AK13=2,2,IF(AK13=3,3,IF(AK13="DNS",Зарегистрировано_участников+1,IF(AK13="DNF",Зарегистрировано_участников+1,IF(AK13="DSQ",Зарегистрировано_участников+1,AK13))))))</f>
        <v>0</v>
      </c>
      <c r="AM13" s="55">
        <f>SUM(J13,L13,N13,P13,R13,T13,V13,X13,Z13,AB13,AD13,AF13,AH13,AJ13,AL13)</f>
        <v>110</v>
      </c>
      <c r="AN13" s="50">
        <f>AM13-BG13</f>
        <v>81</v>
      </c>
      <c r="AO13" s="56">
        <f>AM13-BG13-BH13</f>
        <v>67</v>
      </c>
      <c r="AP13" s="56">
        <f t="shared" si="1"/>
        <v>54</v>
      </c>
      <c r="AQ13" s="47">
        <f t="shared" si="2"/>
        <v>6</v>
      </c>
      <c r="AR13" s="47">
        <f t="shared" si="3"/>
        <v>9</v>
      </c>
      <c r="AS13" s="47">
        <f t="shared" si="4"/>
        <v>10</v>
      </c>
      <c r="AT13" s="47">
        <f t="shared" si="5"/>
        <v>14</v>
      </c>
      <c r="AU13" s="47">
        <f t="shared" si="6"/>
        <v>9</v>
      </c>
      <c r="AV13" s="47">
        <f t="shared" si="7"/>
        <v>10</v>
      </c>
      <c r="AW13" s="47">
        <f t="shared" si="8"/>
        <v>13</v>
      </c>
      <c r="AX13" s="47">
        <f t="shared" si="9"/>
        <v>10</v>
      </c>
      <c r="AY13" s="47">
        <f t="shared" si="10"/>
        <v>29</v>
      </c>
      <c r="AZ13" s="47">
        <f t="shared" si="11"/>
        <v>0</v>
      </c>
      <c r="BA13" s="47">
        <f t="shared" si="12"/>
        <v>0</v>
      </c>
      <c r="BB13" s="47">
        <f t="shared" si="13"/>
        <v>0</v>
      </c>
      <c r="BC13" s="47">
        <f t="shared" si="14"/>
        <v>0</v>
      </c>
      <c r="BD13" s="47">
        <f t="shared" si="15"/>
        <v>0</v>
      </c>
      <c r="BE13" s="47">
        <f t="shared" si="16"/>
        <v>0</v>
      </c>
      <c r="BF13" s="47">
        <f t="shared" si="17"/>
        <v>110</v>
      </c>
      <c r="BG13" s="29">
        <f t="shared" si="18"/>
        <v>29</v>
      </c>
      <c r="BH13" s="5">
        <f t="shared" si="19"/>
        <v>14</v>
      </c>
      <c r="BI13" s="30">
        <f t="shared" si="20"/>
        <v>13</v>
      </c>
    </row>
    <row r="14" spans="1:61" ht="25.5" customHeight="1">
      <c r="A14" s="51">
        <f t="shared" si="21"/>
        <v>8</v>
      </c>
      <c r="B14" s="57">
        <f>'Стартовый протокол'!E13</f>
        <v>0</v>
      </c>
      <c r="C14" s="58">
        <f>'Стартовый протокол'!C31</f>
        <v>23</v>
      </c>
      <c r="D14" s="59" t="str">
        <f>'Стартовый протокол'!B31</f>
        <v>Гавриченков Григорий</v>
      </c>
      <c r="E14" s="61">
        <f>'Стартовый протокол'!D31</f>
        <v>1973</v>
      </c>
      <c r="F14" s="61"/>
      <c r="G14" s="61"/>
      <c r="H14" s="61" t="str">
        <f>'Стартовый протокол'!H31</f>
        <v>Санкт-Петербург</v>
      </c>
      <c r="I14" s="31" t="s">
        <v>96</v>
      </c>
      <c r="J14" s="54">
        <f>IF(I14=1,0.7,IF(I14=2,2,IF(I14=3,3,IF(I14="DNS",Зарегистрировано_участников+1,IF(I14="DNF",Зарегистрировано_участников+1,IF(I14="DSQ",Зарегистрировано_участников+1,I14))))))</f>
        <v>29</v>
      </c>
      <c r="K14" s="31" t="s">
        <v>96</v>
      </c>
      <c r="L14" s="54">
        <f>IF(K14=1,0.7,IF(K14=2,2,IF(K14=3,3,IF(K14="DNS",Зарегистрировано_участников+1,IF(K14="DNF",Зарегистрировано_участников+1,IF(K14="DSQ",Зарегистрировано_участников+1,K14))))))</f>
        <v>29</v>
      </c>
      <c r="M14" s="31" t="s">
        <v>96</v>
      </c>
      <c r="N14" s="54">
        <f>IF(M14=1,0.7,IF(M14=2,2,IF(M14=3,3,IF(M14="DNS",Зарегистрировано_участников+1,IF(M14="DNF",Зарегистрировано_участников+1,IF(M14="DSQ",Зарегистрировано_участников+1,M14))))))</f>
        <v>29</v>
      </c>
      <c r="O14" s="53">
        <v>6</v>
      </c>
      <c r="P14" s="54">
        <f>IF(O14=1,0.7,IF(O14=2,2,IF(O14=3,3,IF(O14="DNS",Зарегистрировано_участников+1,IF(O14="DNF",Зарегистрировано_участников+1,IF(O14="DSQ",Зарегистрировано_участников+1,O14))))))</f>
        <v>6</v>
      </c>
      <c r="Q14" s="53">
        <v>4</v>
      </c>
      <c r="R14" s="54">
        <f>IF(Q14=1,0.7,IF(Q14=2,2,IF(Q14=3,3,IF(Q14="DNS",Зарегистрировано_участников+1,IF(Q14="DNF",Зарегистрировано_участников+1,IF(Q14="DSQ",Зарегистрировано_участников+1,Q14))))))</f>
        <v>4</v>
      </c>
      <c r="S14" s="53">
        <v>5</v>
      </c>
      <c r="T14" s="54">
        <f>IF(S14=1,0.7,IF(S14=2,2,IF(S14=3,3,IF(S14="DNS",Зарегистрировано_участников+1,IF(S14="DNF",Зарегистрировано_участников+1,IF(S14="DSQ",Зарегистрировано_участников+1,S14))))))</f>
        <v>5</v>
      </c>
      <c r="U14" s="53">
        <v>10</v>
      </c>
      <c r="V14" s="54">
        <f>IF(U14=1,0.7,IF(U14=2,2,IF(U14=3,3,IF(U14="DNS",Зарегистрировано_участников+1,IF(U14="DNF",Зарегистрировано_участников+1,IF(U14="DSQ",Зарегистрировано_участников+1,U14))))))</f>
        <v>10</v>
      </c>
      <c r="W14" s="53">
        <v>12</v>
      </c>
      <c r="X14" s="54">
        <f>IF(W14=1,0.7,IF(W14=2,2,IF(W14=3,3,IF(W14="DNS",Зарегистрировано_участников+1,IF(W14="DNF",Зарегистрировано_участников+1,IF(W14="DSQ",Зарегистрировано_участников+1,W14))))))</f>
        <v>12</v>
      </c>
      <c r="Y14" s="53">
        <v>6</v>
      </c>
      <c r="Z14" s="54">
        <f>IF(Y14=1,0.7,IF(Y14=2,2,IF(Y14=3,3,IF(Y14="DNS",Зарегистрировано_участников+1,IF(Y14="DNF",Зарегистрировано_участников+1,IF(Y14="DSQ",Зарегистрировано_участников+1,Y14))))))</f>
        <v>6</v>
      </c>
      <c r="AA14" s="53"/>
      <c r="AB14" s="54">
        <f>IF(AA14=1,0.7,IF(AA14=2,2,IF(AA14=3,3,IF(AA14="DNS",Зарегистрировано_участников+1,IF(AA14="DNF",Зарегистрировано_участников+1,IF(AA14="DSQ",Зарегистрировано_участников+1,AA14))))))</f>
        <v>0</v>
      </c>
      <c r="AC14" s="53"/>
      <c r="AD14" s="54">
        <f>IF(AC14=1,0.7,IF(AC14=2,2,IF(AC14=3,3,IF(AC14="DNS",Зарегистрировано_участников+1,IF(AC14="DNF",Зарегистрировано_участников+1,IF(AC14="DSQ",Зарегистрировано_участников+1,AC14))))))</f>
        <v>0</v>
      </c>
      <c r="AE14" s="53"/>
      <c r="AF14" s="54">
        <f>IF(AE14=1,0.7,IF(AE14=2,2,IF(AE14=3,3,IF(AE14="DNS",Зарегистрировано_участников+1,IF(AE14="DNF",Зарегистрировано_участников+1,IF(AE14="DSQ",Зарегистрировано_участников+1,AE14))))))</f>
        <v>0</v>
      </c>
      <c r="AG14" s="53"/>
      <c r="AH14" s="54">
        <f>IF(AG14=1,0.7,IF(AG14=2,2,IF(AG14=3,3,IF(AG14="DNS",Зарегистрировано_участников+1,IF(AG14="DNF",Зарегистрировано_участников+1,IF(AG14="DSQ",Зарегистрировано_участников+1,AG14))))))</f>
        <v>0</v>
      </c>
      <c r="AI14" s="53"/>
      <c r="AJ14" s="54">
        <f>IF(AI14=1,0.7,IF(AI14=2,2,IF(AI14=3,3,IF(AI14="DNS",Зарегистрировано_участников+1,IF(AI14="DNF",Зарегистрировано_участников+1,IF(AI14="DSQ",Зарегистрировано_участников+1,AI14))))))</f>
        <v>0</v>
      </c>
      <c r="AK14" s="53"/>
      <c r="AL14" s="54">
        <f>IF(AK14=1,0.7,IF(AK14=2,2,IF(AK14=3,3,IF(AK14="DNS",Зарегистрировано_участников+1,IF(AK14="DNF",Зарегистрировано_участников+1,IF(AK14="DSQ",Зарегистрировано_участников+1,AK14))))))</f>
        <v>0</v>
      </c>
      <c r="AM14" s="55">
        <f>SUM(J14,L14,N14,P14,R14,T14,V14,X14,Z14,AB14,AD14,AF14,AH14,AJ14,AL14)</f>
        <v>130</v>
      </c>
      <c r="AN14" s="50">
        <f>AM14-BG14</f>
        <v>101</v>
      </c>
      <c r="AO14" s="56">
        <f>AM14-BG14-BH14</f>
        <v>72</v>
      </c>
      <c r="AP14" s="56">
        <f t="shared" si="1"/>
        <v>43</v>
      </c>
      <c r="AQ14" s="47">
        <f t="shared" si="2"/>
        <v>29</v>
      </c>
      <c r="AR14" s="47">
        <f t="shared" si="3"/>
        <v>29</v>
      </c>
      <c r="AS14" s="47">
        <f t="shared" si="4"/>
        <v>29</v>
      </c>
      <c r="AT14" s="47">
        <f t="shared" si="5"/>
        <v>6</v>
      </c>
      <c r="AU14" s="47">
        <f t="shared" si="6"/>
        <v>4</v>
      </c>
      <c r="AV14" s="47">
        <f t="shared" si="7"/>
        <v>5</v>
      </c>
      <c r="AW14" s="47">
        <f t="shared" si="8"/>
        <v>10</v>
      </c>
      <c r="AX14" s="47">
        <f t="shared" si="9"/>
        <v>12</v>
      </c>
      <c r="AY14" s="47">
        <f t="shared" si="10"/>
        <v>6</v>
      </c>
      <c r="AZ14" s="47">
        <f t="shared" si="11"/>
        <v>0</v>
      </c>
      <c r="BA14" s="47">
        <f t="shared" si="12"/>
        <v>0</v>
      </c>
      <c r="BB14" s="47">
        <f t="shared" si="13"/>
        <v>0</v>
      </c>
      <c r="BC14" s="47">
        <f t="shared" si="14"/>
        <v>0</v>
      </c>
      <c r="BD14" s="47">
        <f t="shared" si="15"/>
        <v>0</v>
      </c>
      <c r="BE14" s="47">
        <f t="shared" si="16"/>
        <v>0</v>
      </c>
      <c r="BF14" s="47">
        <f t="shared" si="17"/>
        <v>130</v>
      </c>
      <c r="BG14" s="29">
        <f t="shared" si="18"/>
        <v>29</v>
      </c>
      <c r="BH14" s="5">
        <f t="shared" si="19"/>
        <v>29</v>
      </c>
      <c r="BI14" s="30">
        <f t="shared" si="20"/>
        <v>29</v>
      </c>
    </row>
    <row r="15" spans="1:61" ht="15" customHeight="1">
      <c r="A15" s="51">
        <f t="shared" si="21"/>
        <v>9</v>
      </c>
      <c r="B15" s="57">
        <f>'Стартовый протокол'!E14</f>
        <v>0</v>
      </c>
      <c r="C15" s="58">
        <f>'Стартовый протокол'!C21</f>
        <v>137</v>
      </c>
      <c r="D15" s="59" t="str">
        <f>'Стартовый протокол'!B21</f>
        <v>Гуркин Дмитрий</v>
      </c>
      <c r="E15" s="61">
        <f>'Стартовый протокол'!D21</f>
        <v>1973</v>
      </c>
      <c r="F15" s="61"/>
      <c r="G15" s="61"/>
      <c r="H15" s="61" t="str">
        <f>'Стартовый протокол'!H21</f>
        <v>Москва</v>
      </c>
      <c r="I15" s="31" t="s">
        <v>96</v>
      </c>
      <c r="J15" s="52">
        <f>IF(I15=1,0.7,IF(I15=2,2,IF(I15=3,3,IF(I15="DNS",Зарегистрировано_участников+1,IF(I15="DNF",Зарегистрировано_участников+1,IF(I15="DSQ",Зарегистрировано_участников+1,I15))))))</f>
        <v>29</v>
      </c>
      <c r="K15" s="31" t="s">
        <v>96</v>
      </c>
      <c r="L15" s="54">
        <f>IF(K15=1,0.7,IF(K15=2,2,IF(K15=3,3,IF(K15="DNS",Зарегистрировано_участников+1,IF(K15="DNF",Зарегистрировано_участников+1,IF(K15="DSQ",Зарегистрировано_участников+1,K15))))))</f>
        <v>29</v>
      </c>
      <c r="M15" s="31" t="s">
        <v>96</v>
      </c>
      <c r="N15" s="54">
        <f>IF(M15=1,0.7,IF(M15=2,2,IF(M15=3,3,IF(M15="DNS",Зарегистрировано_участников+1,IF(M15="DNF",Зарегистрировано_участников+1,IF(M15="DSQ",Зарегистрировано_участников+1,M15))))))</f>
        <v>29</v>
      </c>
      <c r="O15" s="53">
        <v>5</v>
      </c>
      <c r="P15" s="54">
        <f>IF(O15=1,0.7,IF(O15=2,2,IF(O15=3,3,IF(O15="DNS",Зарегистрировано_участников+1,IF(O15="DNF",Зарегистрировано_участников+1,IF(O15="DSQ",Зарегистрировано_участников+1,O15))))))</f>
        <v>5</v>
      </c>
      <c r="Q15" s="53">
        <v>13</v>
      </c>
      <c r="R15" s="54">
        <f>IF(Q15=1,0.7,IF(Q15=2,2,IF(Q15=3,3,IF(Q15="DNS",Зарегистрировано_участников+1,IF(Q15="DNF",Зарегистрировано_участников+1,IF(Q15="DSQ",Зарегистрировано_участников+1,Q15))))))</f>
        <v>13</v>
      </c>
      <c r="S15" s="53">
        <v>9</v>
      </c>
      <c r="T15" s="54">
        <f>IF(S15=1,0.7,IF(S15=2,2,IF(S15=3,3,IF(S15="DNS",Зарегистрировано_участников+1,IF(S15="DNF",Зарегистрировано_участников+1,IF(S15="DSQ",Зарегистрировано_участников+1,S15))))))</f>
        <v>9</v>
      </c>
      <c r="U15" s="53">
        <v>11</v>
      </c>
      <c r="V15" s="54">
        <f>IF(U15=1,0.7,IF(U15=2,2,IF(U15=3,3,IF(U15="DNS",Зарегистрировано_участников+1,IF(U15="DNF",Зарегистрировано_участников+1,IF(U15="DSQ",Зарегистрировано_участников+1,U15))))))</f>
        <v>11</v>
      </c>
      <c r="W15" s="53">
        <v>5</v>
      </c>
      <c r="X15" s="54">
        <f>IF(W15=1,0.7,IF(W15=2,2,IF(W15=3,3,IF(W15="DNS",Зарегистрировано_участников+1,IF(W15="DNF",Зарегистрировано_участников+1,IF(W15="DSQ",Зарегистрировано_участников+1,W15))))))</f>
        <v>5</v>
      </c>
      <c r="Y15" s="53">
        <v>2</v>
      </c>
      <c r="Z15" s="54">
        <f>IF(Y15=1,0.7,IF(Y15=2,2,IF(Y15=3,3,IF(Y15="DNS",Зарегистрировано_участников+1,IF(Y15="DNF",Зарегистрировано_участников+1,IF(Y15="DSQ",Зарегистрировано_участников+1,Y15))))))</f>
        <v>2</v>
      </c>
      <c r="AA15" s="53"/>
      <c r="AB15" s="54">
        <f>IF(AA15=1,0.7,IF(AA15=2,2,IF(AA15=3,3,IF(AA15="DNS",Зарегистрировано_участников+1,IF(AA15="DNF",Зарегистрировано_участников+1,IF(AA15="DSQ",Зарегистрировано_участников+1,AA15))))))</f>
        <v>0</v>
      </c>
      <c r="AC15" s="53"/>
      <c r="AD15" s="54">
        <f>IF(AC15=1,0.7,IF(AC15=2,2,IF(AC15=3,3,IF(AC15="DNS",Зарегистрировано_участников+1,IF(AC15="DNF",Зарегистрировано_участников+1,IF(AC15="DSQ",Зарегистрировано_участников+1,AC15))))))</f>
        <v>0</v>
      </c>
      <c r="AE15" s="53"/>
      <c r="AF15" s="54">
        <f>IF(AE15=1,0.7,IF(AE15=2,2,IF(AE15=3,3,IF(AE15="DNS",Зарегистрировано_участников+1,IF(AE15="DNF",Зарегистрировано_участников+1,IF(AE15="DSQ",Зарегистрировано_участников+1,AE15))))))</f>
        <v>0</v>
      </c>
      <c r="AG15" s="53"/>
      <c r="AH15" s="54">
        <f>IF(AG15=1,0.7,IF(AG15=2,2,IF(AG15=3,3,IF(AG15="DNS",Зарегистрировано_участников+1,IF(AG15="DNF",Зарегистрировано_участников+1,IF(AG15="DSQ",Зарегистрировано_участников+1,AG15))))))</f>
        <v>0</v>
      </c>
      <c r="AI15" s="53"/>
      <c r="AJ15" s="54">
        <f>IF(AI15=1,0.7,IF(AI15=2,2,IF(AI15=3,3,IF(AI15="DNS",Зарегистрировано_участников+1,IF(AI15="DNF",Зарегистрировано_участников+1,IF(AI15="DSQ",Зарегистрировано_участников+1,AI15))))))</f>
        <v>0</v>
      </c>
      <c r="AK15" s="53"/>
      <c r="AL15" s="54">
        <f>IF(AK15=1,0.7,IF(AK15=2,2,IF(AK15=3,3,IF(AK15="DNS",Зарегистрировано_участников+1,IF(AK15="DNF",Зарегистрировано_участников+1,IF(AK15="DSQ",Зарегистрировано_участников+1,AK15))))))</f>
        <v>0</v>
      </c>
      <c r="AM15" s="55">
        <f>SUM(J15,L15,N15,P15,R15,T15,V15,X15,Z15,AB15,AD15,AF15,AH15,AJ15,AL15)</f>
        <v>132</v>
      </c>
      <c r="AN15" s="50">
        <f>AM15-BG15</f>
        <v>103</v>
      </c>
      <c r="AO15" s="56">
        <f>AM15-BG15-BH15</f>
        <v>74</v>
      </c>
      <c r="AP15" s="56">
        <f t="shared" si="1"/>
        <v>45</v>
      </c>
      <c r="AQ15" s="47">
        <f t="shared" si="2"/>
        <v>29</v>
      </c>
      <c r="AR15" s="47">
        <f t="shared" si="3"/>
        <v>29</v>
      </c>
      <c r="AS15" s="47">
        <f t="shared" si="4"/>
        <v>29</v>
      </c>
      <c r="AT15" s="47">
        <f t="shared" si="5"/>
        <v>5</v>
      </c>
      <c r="AU15" s="47">
        <f t="shared" si="6"/>
        <v>13</v>
      </c>
      <c r="AV15" s="47">
        <f t="shared" si="7"/>
        <v>9</v>
      </c>
      <c r="AW15" s="47">
        <f t="shared" si="8"/>
        <v>11</v>
      </c>
      <c r="AX15" s="47">
        <f t="shared" si="9"/>
        <v>5</v>
      </c>
      <c r="AY15" s="47">
        <f t="shared" si="10"/>
        <v>2</v>
      </c>
      <c r="AZ15" s="47">
        <f t="shared" si="11"/>
        <v>0</v>
      </c>
      <c r="BA15" s="47">
        <f t="shared" si="12"/>
        <v>0</v>
      </c>
      <c r="BB15" s="47">
        <f t="shared" si="13"/>
        <v>0</v>
      </c>
      <c r="BC15" s="47">
        <f t="shared" si="14"/>
        <v>0</v>
      </c>
      <c r="BD15" s="47">
        <f t="shared" si="15"/>
        <v>0</v>
      </c>
      <c r="BE15" s="47">
        <f t="shared" si="16"/>
        <v>0</v>
      </c>
      <c r="BF15" s="47">
        <f t="shared" si="17"/>
        <v>132</v>
      </c>
      <c r="BG15" s="29">
        <f t="shared" si="18"/>
        <v>29</v>
      </c>
      <c r="BH15" s="5">
        <f t="shared" si="19"/>
        <v>29</v>
      </c>
      <c r="BI15" s="30">
        <f t="shared" si="20"/>
        <v>29</v>
      </c>
    </row>
    <row r="16" spans="1:61" ht="15" customHeight="1">
      <c r="A16" s="51">
        <f t="shared" si="21"/>
        <v>10</v>
      </c>
      <c r="B16" s="57">
        <f>'Стартовый протокол'!E15</f>
        <v>0</v>
      </c>
      <c r="C16" s="58">
        <f>'Стартовый протокол'!C19</f>
        <v>15</v>
      </c>
      <c r="D16" s="59" t="str">
        <f>'Стартовый протокол'!B19</f>
        <v>Хитрово Андрей</v>
      </c>
      <c r="E16" s="61">
        <f>'Стартовый протокол'!D19</f>
        <v>1962</v>
      </c>
      <c r="F16" s="61" t="str">
        <f>'Стартовый протокол'!F19</f>
        <v>Wind.ru</v>
      </c>
      <c r="G16" s="61"/>
      <c r="H16" s="61" t="str">
        <f>'Стартовый протокол'!H19</f>
        <v>Москва</v>
      </c>
      <c r="I16" s="31" t="s">
        <v>96</v>
      </c>
      <c r="J16" s="52">
        <f>IF(I16=1,0.7,IF(I16=2,2,IF(I16=3,3,IF(I16="DNS",Зарегистрировано_участников+1,IF(I16="DNF",Зарегистрировано_участников+1,IF(I16="DSQ",Зарегистрировано_участников+1,I16))))))</f>
        <v>29</v>
      </c>
      <c r="K16" s="31" t="s">
        <v>96</v>
      </c>
      <c r="L16" s="54">
        <f>IF(K16=1,0.7,IF(K16=2,2,IF(K16=3,3,IF(K16="DNS",Зарегистрировано_участников+1,IF(K16="DNF",Зарегистрировано_участников+1,IF(K16="DSQ",Зарегистрировано_участников+1,K16))))))</f>
        <v>29</v>
      </c>
      <c r="M16" s="31" t="s">
        <v>96</v>
      </c>
      <c r="N16" s="54">
        <f>IF(M16=1,0.7,IF(M16=2,2,IF(M16=3,3,IF(M16="DNS",Зарегистрировано_участников+1,IF(M16="DNF",Зарегистрировано_участников+1,IF(M16="DSQ",Зарегистрировано_участников+1,M16))))))</f>
        <v>29</v>
      </c>
      <c r="O16" s="53">
        <v>8</v>
      </c>
      <c r="P16" s="54">
        <f>IF(O16=1,0.7,IF(O16=2,2,IF(O16=3,3,IF(O16="DNS",Зарегистрировано_участников+1,IF(O16="DNF",Зарегистрировано_участников+1,IF(O16="DSQ",Зарегистрировано_участников+1,O16))))))</f>
        <v>8</v>
      </c>
      <c r="Q16" s="53">
        <v>12</v>
      </c>
      <c r="R16" s="54">
        <f>IF(Q16=1,0.7,IF(Q16=2,2,IF(Q16=3,3,IF(Q16="DNS",Зарегистрировано_участников+1,IF(Q16="DNF",Зарегистрировано_участников+1,IF(Q16="DSQ",Зарегистрировано_участников+1,Q16))))))</f>
        <v>12</v>
      </c>
      <c r="S16" s="53">
        <v>7</v>
      </c>
      <c r="T16" s="54">
        <f>IF(S16=1,0.7,IF(S16=2,2,IF(S16=3,3,IF(S16="DNS",Зарегистрировано_участников+1,IF(S16="DNF",Зарегистрировано_участников+1,IF(S16="DSQ",Зарегистрировано_участников+1,S16))))))</f>
        <v>7</v>
      </c>
      <c r="U16" s="53">
        <v>6</v>
      </c>
      <c r="V16" s="54">
        <f>IF(U16=1,0.7,IF(U16=2,2,IF(U16=3,3,IF(U16="DNS",Зарегистрировано_участников+1,IF(U16="DNF",Зарегистрировано_участников+1,IF(U16="DSQ",Зарегистрировано_участников+1,U16))))))</f>
        <v>6</v>
      </c>
      <c r="W16" s="53">
        <v>8</v>
      </c>
      <c r="X16" s="54">
        <f>IF(W16=1,0.7,IF(W16=2,2,IF(W16=3,3,IF(W16="DNS",Зарегистрировано_участников+1,IF(W16="DNF",Зарегистрировано_участников+1,IF(W16="DSQ",Зарегистрировано_участников+1,W16))))))</f>
        <v>8</v>
      </c>
      <c r="Y16" s="53">
        <v>9</v>
      </c>
      <c r="Z16" s="54">
        <f>IF(Y16=1,0.7,IF(Y16=2,2,IF(Y16=3,3,IF(Y16="DNS",Зарегистрировано_участников+1,IF(Y16="DNF",Зарегистрировано_участников+1,IF(Y16="DSQ",Зарегистрировано_участников+1,Y16))))))</f>
        <v>9</v>
      </c>
      <c r="AA16" s="53"/>
      <c r="AB16" s="54">
        <f>IF(AA16=1,0.7,IF(AA16=2,2,IF(AA16=3,3,IF(AA16="DNS",Зарегистрировано_участников+1,IF(AA16="DNF",Зарегистрировано_участников+1,IF(AA16="DSQ",Зарегистрировано_участников+1,AA16))))))</f>
        <v>0</v>
      </c>
      <c r="AC16" s="53"/>
      <c r="AD16" s="54">
        <f>IF(AC16=1,0.7,IF(AC16=2,2,IF(AC16=3,3,IF(AC16="DNS",Зарегистрировано_участников+1,IF(AC16="DNF",Зарегистрировано_участников+1,IF(AC16="DSQ",Зарегистрировано_участников+1,AC16))))))</f>
        <v>0</v>
      </c>
      <c r="AE16" s="53"/>
      <c r="AF16" s="54">
        <f>IF(AE16=1,0.7,IF(AE16=2,2,IF(AE16=3,3,IF(AE16="DNS",Зарегистрировано_участников+1,IF(AE16="DNF",Зарегистрировано_участников+1,IF(AE16="DSQ",Зарегистрировано_участников+1,AE16))))))</f>
        <v>0</v>
      </c>
      <c r="AG16" s="53"/>
      <c r="AH16" s="54">
        <f>IF(AG16=1,0.7,IF(AG16=2,2,IF(AG16=3,3,IF(AG16="DNS",Зарегистрировано_участников+1,IF(AG16="DNF",Зарегистрировано_участников+1,IF(AG16="DSQ",Зарегистрировано_участников+1,AG16))))))</f>
        <v>0</v>
      </c>
      <c r="AI16" s="53"/>
      <c r="AJ16" s="54">
        <f>IF(AI16=1,0.7,IF(AI16=2,2,IF(AI16=3,3,IF(AI16="DNS",Зарегистрировано_участников+1,IF(AI16="DNF",Зарегистрировано_участников+1,IF(AI16="DSQ",Зарегистрировано_участников+1,AI16))))))</f>
        <v>0</v>
      </c>
      <c r="AK16" s="53"/>
      <c r="AL16" s="54">
        <f>IF(AK16=1,0.7,IF(AK16=2,2,IF(AK16=3,3,IF(AK16="DNS",Зарегистрировано_участников+1,IF(AK16="DNF",Зарегистрировано_участников+1,IF(AK16="DSQ",Зарегистрировано_участников+1,AK16))))))</f>
        <v>0</v>
      </c>
      <c r="AM16" s="55">
        <f>SUM(J16,L16,N16,P16,R16,T16,V16,X16,Z16,AB16,AD16,AF16,AH16,AJ16,AL16)</f>
        <v>137</v>
      </c>
      <c r="AN16" s="50">
        <f>AM16-BG16</f>
        <v>108</v>
      </c>
      <c r="AO16" s="56">
        <f>AM16-BG16-BH16</f>
        <v>79</v>
      </c>
      <c r="AP16" s="56">
        <f t="shared" si="1"/>
        <v>50</v>
      </c>
      <c r="AQ16" s="47">
        <f t="shared" si="2"/>
        <v>29</v>
      </c>
      <c r="AR16" s="47">
        <f t="shared" si="3"/>
        <v>29</v>
      </c>
      <c r="AS16" s="47">
        <f t="shared" si="4"/>
        <v>29</v>
      </c>
      <c r="AT16" s="47">
        <f t="shared" si="5"/>
        <v>8</v>
      </c>
      <c r="AU16" s="47">
        <f t="shared" si="6"/>
        <v>12</v>
      </c>
      <c r="AV16" s="47">
        <f t="shared" si="7"/>
        <v>7</v>
      </c>
      <c r="AW16" s="47">
        <f t="shared" si="8"/>
        <v>6</v>
      </c>
      <c r="AX16" s="47">
        <f t="shared" si="9"/>
        <v>8</v>
      </c>
      <c r="AY16" s="47">
        <f t="shared" si="10"/>
        <v>9</v>
      </c>
      <c r="AZ16" s="47">
        <f t="shared" si="11"/>
        <v>0</v>
      </c>
      <c r="BA16" s="47">
        <f t="shared" si="12"/>
        <v>0</v>
      </c>
      <c r="BB16" s="47">
        <f t="shared" si="13"/>
        <v>0</v>
      </c>
      <c r="BC16" s="47">
        <f t="shared" si="14"/>
        <v>0</v>
      </c>
      <c r="BD16" s="47">
        <f t="shared" si="15"/>
        <v>0</v>
      </c>
      <c r="BE16" s="47">
        <f t="shared" si="16"/>
        <v>0</v>
      </c>
      <c r="BF16" s="47">
        <f t="shared" si="17"/>
        <v>137</v>
      </c>
      <c r="BG16" s="29">
        <f t="shared" si="18"/>
        <v>29</v>
      </c>
      <c r="BH16" s="5">
        <f t="shared" si="19"/>
        <v>29</v>
      </c>
      <c r="BI16" s="30">
        <f t="shared" si="20"/>
        <v>29</v>
      </c>
    </row>
    <row r="17" spans="1:61" ht="15" customHeight="1">
      <c r="A17" s="51">
        <f t="shared" si="21"/>
        <v>11</v>
      </c>
      <c r="B17" s="57">
        <f>'Стартовый протокол'!E16</f>
        <v>0</v>
      </c>
      <c r="C17" s="58">
        <f>'Стартовый протокол'!C7</f>
        <v>13</v>
      </c>
      <c r="D17" s="59" t="str">
        <f>'Стартовый протокол'!B7</f>
        <v>Орехова Ирина</v>
      </c>
      <c r="E17" s="61">
        <f>'Стартовый протокол'!D7</f>
        <v>1982</v>
      </c>
      <c r="F17" s="61"/>
      <c r="G17" s="61"/>
      <c r="H17" s="61" t="str">
        <f>'Стартовый протокол'!H7</f>
        <v>Санкт-Петербург</v>
      </c>
      <c r="I17" s="31">
        <v>7</v>
      </c>
      <c r="J17" s="54">
        <f>IF(I17=1,0.7,IF(I17=2,2,IF(I17=3,3,IF(I17="DNS",Зарегистрировано_участников+1,IF(I17="DNF",Зарегистрировано_участников+1,IF(I17="DSQ",Зарегистрировано_участников+1,I17))))))</f>
        <v>7</v>
      </c>
      <c r="K17" s="53">
        <v>11</v>
      </c>
      <c r="L17" s="54">
        <f>IF(K17=1,0.7,IF(K17=2,2,IF(K17=3,3,IF(K17="DNS",Зарегистрировано_участников+1,IF(K17="DNF",Зарегистрировано_участников+1,IF(K17="DSQ",Зарегистрировано_участников+1,K17))))))</f>
        <v>11</v>
      </c>
      <c r="M17" s="53">
        <v>11</v>
      </c>
      <c r="N17" s="54">
        <f>IF(M17=1,0.7,IF(M17=2,2,IF(M17=3,3,IF(M17="DNS",Зарегистрировано_участников+1,IF(M17="DNF",Зарегистрировано_участников+1,IF(M17="DSQ",Зарегистрировано_участников+1,M17))))))</f>
        <v>11</v>
      </c>
      <c r="O17" s="53">
        <v>15</v>
      </c>
      <c r="P17" s="54">
        <f>IF(O17=1,0.7,IF(O17=2,2,IF(O17=3,3,IF(O17="DNS",Зарегистрировано_участников+1,IF(O17="DNF",Зарегистрировано_участников+1,IF(O17="DSQ",Зарегистрировано_участников+1,O17))))))</f>
        <v>15</v>
      </c>
      <c r="Q17" s="53">
        <v>14</v>
      </c>
      <c r="R17" s="54">
        <f>IF(Q17=1,0.7,IF(Q17=2,2,IF(Q17=3,3,IF(Q17="DNS",Зарегистрировано_участников+1,IF(Q17="DNF",Зарегистрировано_участников+1,IF(Q17="DSQ",Зарегистрировано_участников+1,Q17))))))</f>
        <v>14</v>
      </c>
      <c r="S17" s="53">
        <v>14</v>
      </c>
      <c r="T17" s="54">
        <f>IF(S17=1,0.7,IF(S17=2,2,IF(S17=3,3,IF(S17="DNS",Зарегистрировано_участников+1,IF(S17="DNF",Зарегистрировано_участников+1,IF(S17="DSQ",Зарегистрировано_участников+1,S17))))))</f>
        <v>14</v>
      </c>
      <c r="U17" s="53">
        <v>14</v>
      </c>
      <c r="V17" s="54">
        <f>IF(U17=1,0.7,IF(U17=2,2,IF(U17=3,3,IF(U17="DNS",Зарегистрировано_участников+1,IF(U17="DNF",Зарегистрировано_участников+1,IF(U17="DSQ",Зарегистрировано_участников+1,U17))))))</f>
        <v>14</v>
      </c>
      <c r="W17" s="53">
        <v>14</v>
      </c>
      <c r="X17" s="54">
        <f>IF(W17=1,0.7,IF(W17=2,2,IF(W17=3,3,IF(W17="DNS",Зарегистрировано_участников+1,IF(W17="DNF",Зарегистрировано_участников+1,IF(W17="DSQ",Зарегистрировано_участников+1,W17))))))</f>
        <v>14</v>
      </c>
      <c r="Y17" s="53">
        <v>12</v>
      </c>
      <c r="Z17" s="54">
        <f>IF(Y17=1,0.7,IF(Y17=2,2,IF(Y17=3,3,IF(Y17="DNS",Зарегистрировано_участников+1,IF(Y17="DNF",Зарегистрировано_участников+1,IF(Y17="DSQ",Зарегистрировано_участников+1,Y17))))))</f>
        <v>12</v>
      </c>
      <c r="AA17" s="53"/>
      <c r="AB17" s="54">
        <f>IF(AA17=1,0.7,IF(AA17=2,2,IF(AA17=3,3,IF(AA17="DNS",Зарегистрировано_участников+1,IF(AA17="DNF",Зарегистрировано_участников+1,IF(AA17="DSQ",Зарегистрировано_участников+1,AA17))))))</f>
        <v>0</v>
      </c>
      <c r="AC17" s="53"/>
      <c r="AD17" s="54">
        <f>IF(AC17=1,0.7,IF(AC17=2,2,IF(AC17=3,3,IF(AC17="DNS",Зарегистрировано_участников+1,IF(AC17="DNF",Зарегистрировано_участников+1,IF(AC17="DSQ",Зарегистрировано_участников+1,AC17))))))</f>
        <v>0</v>
      </c>
      <c r="AE17" s="53"/>
      <c r="AF17" s="54">
        <f>IF(AE17=1,0.7,IF(AE17=2,2,IF(AE17=3,3,IF(AE17="DNS",Зарегистрировано_участников+1,IF(AE17="DNF",Зарегистрировано_участников+1,IF(AE17="DSQ",Зарегистрировано_участников+1,AE17))))))</f>
        <v>0</v>
      </c>
      <c r="AG17" s="53"/>
      <c r="AH17" s="54">
        <f>IF(AG17=1,0.7,IF(AG17=2,2,IF(AG17=3,3,IF(AG17="DNS",Зарегистрировано_участников+1,IF(AG17="DNF",Зарегистрировано_участников+1,IF(AG17="DSQ",Зарегистрировано_участников+1,AG17))))))</f>
        <v>0</v>
      </c>
      <c r="AI17" s="53"/>
      <c r="AJ17" s="54">
        <f>IF(AI17=1,0.7,IF(AI17=2,2,IF(AI17=3,3,IF(AI17="DNS",Зарегистрировано_участников+1,IF(AI17="DNF",Зарегистрировано_участников+1,IF(AI17="DSQ",Зарегистрировано_участников+1,AI17))))))</f>
        <v>0</v>
      </c>
      <c r="AK17" s="53"/>
      <c r="AL17" s="54">
        <f>IF(AK17=1,0.7,IF(AK17=2,2,IF(AK17=3,3,IF(AK17="DNS",Зарегистрировано_участников+1,IF(AK17="DNF",Зарегистрировано_участников+1,IF(AK17="DSQ",Зарегистрировано_участников+1,AK17))))))</f>
        <v>0</v>
      </c>
      <c r="AM17" s="55">
        <f>SUM(J17,L17,N17,P17,R17,T17,V17,X17,Z17,AB17,AD17,AF17,AH17,AJ17,AL17)</f>
        <v>112</v>
      </c>
      <c r="AN17" s="50">
        <f>AM17-BG17</f>
        <v>97</v>
      </c>
      <c r="AO17" s="56">
        <f>AM17-BG17-BH17</f>
        <v>83</v>
      </c>
      <c r="AP17" s="56">
        <f t="shared" si="1"/>
        <v>69</v>
      </c>
      <c r="AQ17" s="47">
        <f t="shared" si="2"/>
        <v>7</v>
      </c>
      <c r="AR17" s="47">
        <f t="shared" si="3"/>
        <v>11</v>
      </c>
      <c r="AS17" s="47">
        <f t="shared" si="4"/>
        <v>11</v>
      </c>
      <c r="AT17" s="47">
        <f t="shared" si="5"/>
        <v>15</v>
      </c>
      <c r="AU17" s="47">
        <f t="shared" si="6"/>
        <v>14</v>
      </c>
      <c r="AV17" s="47">
        <f t="shared" si="7"/>
        <v>14</v>
      </c>
      <c r="AW17" s="47">
        <f t="shared" si="8"/>
        <v>14</v>
      </c>
      <c r="AX17" s="47">
        <f t="shared" si="9"/>
        <v>14</v>
      </c>
      <c r="AY17" s="47">
        <f t="shared" si="10"/>
        <v>12</v>
      </c>
      <c r="AZ17" s="47">
        <f t="shared" si="11"/>
        <v>0</v>
      </c>
      <c r="BA17" s="47">
        <f t="shared" si="12"/>
        <v>0</v>
      </c>
      <c r="BB17" s="47">
        <f t="shared" si="13"/>
        <v>0</v>
      </c>
      <c r="BC17" s="47">
        <f t="shared" si="14"/>
        <v>0</v>
      </c>
      <c r="BD17" s="47">
        <f t="shared" si="15"/>
        <v>0</v>
      </c>
      <c r="BE17" s="47">
        <f t="shared" si="16"/>
        <v>0</v>
      </c>
      <c r="BF17" s="47">
        <f t="shared" si="17"/>
        <v>112</v>
      </c>
      <c r="BG17" s="29">
        <f t="shared" si="18"/>
        <v>15</v>
      </c>
      <c r="BH17" s="5">
        <f t="shared" si="19"/>
        <v>14</v>
      </c>
      <c r="BI17" s="30">
        <f t="shared" si="20"/>
        <v>14</v>
      </c>
    </row>
    <row r="18" spans="1:61" ht="26.25" customHeight="1">
      <c r="A18" s="51">
        <f t="shared" si="21"/>
        <v>12</v>
      </c>
      <c r="B18" s="57">
        <f>'Стартовый протокол'!E17</f>
        <v>0</v>
      </c>
      <c r="C18" s="58">
        <f>'Стартовый протокол'!C32</f>
        <v>153</v>
      </c>
      <c r="D18" s="59" t="str">
        <f>'Стартовый протокол'!B32</f>
        <v>Гунько Павел</v>
      </c>
      <c r="E18" s="61">
        <f>'Стартовый протокол'!D32</f>
        <v>1989</v>
      </c>
      <c r="F18" s="61" t="str">
        <f>'Стартовый протокол'!F32</f>
        <v>НордВест, Школа ветра</v>
      </c>
      <c r="G18" s="95" t="str">
        <f>'Стартовый протокол'!G32</f>
        <v>Boardsoul, Cool, Kana Beach</v>
      </c>
      <c r="H18" s="61" t="str">
        <f>'Стартовый протокол'!H32</f>
        <v>Москва</v>
      </c>
      <c r="I18" s="31" t="s">
        <v>96</v>
      </c>
      <c r="J18" s="54">
        <f>IF(I18=1,0.7,IF(I18=2,2,IF(I18=3,3,IF(I18="DNS",Зарегистрировано_участников+1,IF(I18="DNF",Зарегистрировано_участников+1,IF(I18="DSQ",Зарегистрировано_участников+1,I18))))))</f>
        <v>29</v>
      </c>
      <c r="K18" s="31" t="s">
        <v>96</v>
      </c>
      <c r="L18" s="54">
        <f>IF(K18=1,0.7,IF(K18=2,2,IF(K18=3,3,IF(K18="DNS",Зарегистрировано_участников+1,IF(K18="DNF",Зарегистрировано_участников+1,IF(K18="DSQ",Зарегистрировано_участников+1,K18))))))</f>
        <v>29</v>
      </c>
      <c r="M18" s="31" t="s">
        <v>96</v>
      </c>
      <c r="N18" s="54">
        <f>IF(M18=1,0.7,IF(M18=2,2,IF(M18=3,3,IF(M18="DNS",Зарегистрировано_участников+1,IF(M18="DNF",Зарегистрировано_участников+1,IF(M18="DSQ",Зарегистрировано_участников+1,M18))))))</f>
        <v>29</v>
      </c>
      <c r="O18" s="53">
        <v>4</v>
      </c>
      <c r="P18" s="54">
        <f>IF(O18=1,0.7,IF(O18=2,2,IF(O18=3,3,IF(O18="DNS",Зарегистрировано_участников+1,IF(O18="DNF",Зарегистрировано_участников+1,IF(O18="DSQ",Зарегистрировано_участников+1,O18))))))</f>
        <v>4</v>
      </c>
      <c r="Q18" s="53">
        <v>10</v>
      </c>
      <c r="R18" s="54">
        <f>IF(Q18=1,0.7,IF(Q18=2,2,IF(Q18=3,3,IF(Q18="DNS",Зарегистрировано_участников+1,IF(Q18="DNF",Зарегистрировано_участников+1,IF(Q18="DSQ",Зарегистрировано_участников+1,Q18))))))</f>
        <v>10</v>
      </c>
      <c r="S18" s="53">
        <v>8</v>
      </c>
      <c r="T18" s="54">
        <f>IF(S18=1,0.7,IF(S18=2,2,IF(S18=3,3,IF(S18="DNS",Зарегистрировано_участников+1,IF(S18="DNF",Зарегистрировано_участников+1,IF(S18="DSQ",Зарегистрировано_участников+1,S18))))))</f>
        <v>8</v>
      </c>
      <c r="U18" s="53">
        <v>5</v>
      </c>
      <c r="V18" s="54">
        <f>IF(U18=1,0.7,IF(U18=2,2,IF(U18=3,3,IF(U18="DNS",Зарегистрировано_участников+1,IF(U18="DNF",Зарегистрировано_участников+1,IF(U18="DSQ",Зарегистрировано_участников+1,U18))))))</f>
        <v>5</v>
      </c>
      <c r="W18" s="53">
        <v>6</v>
      </c>
      <c r="X18" s="54">
        <f>IF(W18=1,0.7,IF(W18=2,2,IF(W18=3,3,IF(W18="DNS",Зарегистрировано_участников+1,IF(W18="DNF",Зарегистрировано_участников+1,IF(W18="DSQ",Зарегистрировано_участников+1,W18))))))</f>
        <v>6</v>
      </c>
      <c r="Y18" s="53" t="s">
        <v>96</v>
      </c>
      <c r="Z18" s="54">
        <f>IF(Y18=1,0.7,IF(Y18=2,2,IF(Y18=3,3,IF(Y18="DNS",Зарегистрировано_участников+1,IF(Y18="DNF",Зарегистрировано_участников+1,IF(Y18="DSQ",Зарегистрировано_участников+1,Y18))))))</f>
        <v>29</v>
      </c>
      <c r="AA18" s="53"/>
      <c r="AB18" s="54">
        <f>IF(AA18=1,0.7,IF(AA18=2,2,IF(AA18=3,3,IF(AA18="DNS",Зарегистрировано_участников+1,IF(AA18="DNF",Зарегистрировано_участников+1,IF(AA18="DSQ",Зарегистрировано_участников+1,AA18))))))</f>
        <v>0</v>
      </c>
      <c r="AC18" s="53"/>
      <c r="AD18" s="54">
        <f>IF(AC18=1,0.7,IF(AC18=2,2,IF(AC18=3,3,IF(AC18="DNS",Зарегистрировано_участников+1,IF(AC18="DNF",Зарегистрировано_участников+1,IF(AC18="DSQ",Зарегистрировано_участников+1,AC18))))))</f>
        <v>0</v>
      </c>
      <c r="AE18" s="53"/>
      <c r="AF18" s="54">
        <f>IF(AE18=1,0.7,IF(AE18=2,2,IF(AE18=3,3,IF(AE18="DNS",Зарегистрировано_участников+1,IF(AE18="DNF",Зарегистрировано_участников+1,IF(AE18="DSQ",Зарегистрировано_участников+1,AE18))))))</f>
        <v>0</v>
      </c>
      <c r="AG18" s="53"/>
      <c r="AH18" s="54">
        <f>IF(AG18=1,0.7,IF(AG18=2,2,IF(AG18=3,3,IF(AG18="DNS",Зарегистрировано_участников+1,IF(AG18="DNF",Зарегистрировано_участников+1,IF(AG18="DSQ",Зарегистрировано_участников+1,AG18))))))</f>
        <v>0</v>
      </c>
      <c r="AI18" s="53"/>
      <c r="AJ18" s="54">
        <f>IF(AI18=1,0.7,IF(AI18=2,2,IF(AI18=3,3,IF(AI18="DNS",Зарегистрировано_участников+1,IF(AI18="DNF",Зарегистрировано_участников+1,IF(AI18="DSQ",Зарегистрировано_участников+1,AI18))))))</f>
        <v>0</v>
      </c>
      <c r="AK18" s="53"/>
      <c r="AL18" s="54">
        <f>IF(AK18=1,0.7,IF(AK18=2,2,IF(AK18=3,3,IF(AK18="DNS",Зарегистрировано_участников+1,IF(AK18="DNF",Зарегистрировано_участников+1,IF(AK18="DSQ",Зарегистрировано_участников+1,AK18))))))</f>
        <v>0</v>
      </c>
      <c r="AM18" s="55">
        <f>SUM(J18,L18,N18,P18,R18,T18,V18,X18,Z18,AB18,AD18,AF18,AH18,AJ18,AL18)</f>
        <v>149</v>
      </c>
      <c r="AN18" s="50">
        <f>AM18-BG18</f>
        <v>120</v>
      </c>
      <c r="AO18" s="56">
        <f>AM18-BG18-BH18</f>
        <v>91</v>
      </c>
      <c r="AP18" s="56">
        <f t="shared" si="1"/>
        <v>62</v>
      </c>
      <c r="AQ18" s="47">
        <f t="shared" si="2"/>
        <v>29</v>
      </c>
      <c r="AR18" s="47">
        <f t="shared" si="3"/>
        <v>29</v>
      </c>
      <c r="AS18" s="47">
        <f t="shared" si="4"/>
        <v>29</v>
      </c>
      <c r="AT18" s="47">
        <f t="shared" si="5"/>
        <v>4</v>
      </c>
      <c r="AU18" s="47">
        <f t="shared" si="6"/>
        <v>10</v>
      </c>
      <c r="AV18" s="47">
        <f t="shared" si="7"/>
        <v>8</v>
      </c>
      <c r="AW18" s="47">
        <f t="shared" si="8"/>
        <v>5</v>
      </c>
      <c r="AX18" s="47">
        <f t="shared" si="9"/>
        <v>6</v>
      </c>
      <c r="AY18" s="47">
        <f t="shared" si="10"/>
        <v>29</v>
      </c>
      <c r="AZ18" s="47">
        <f t="shared" si="11"/>
        <v>0</v>
      </c>
      <c r="BA18" s="47">
        <f t="shared" si="12"/>
        <v>0</v>
      </c>
      <c r="BB18" s="47">
        <f t="shared" si="13"/>
        <v>0</v>
      </c>
      <c r="BC18" s="47">
        <f t="shared" si="14"/>
        <v>0</v>
      </c>
      <c r="BD18" s="47">
        <f t="shared" si="15"/>
        <v>0</v>
      </c>
      <c r="BE18" s="47">
        <f t="shared" si="16"/>
        <v>0</v>
      </c>
      <c r="BF18" s="47">
        <f t="shared" si="17"/>
        <v>149</v>
      </c>
      <c r="BG18" s="29">
        <f t="shared" si="18"/>
        <v>29</v>
      </c>
      <c r="BH18" s="5">
        <f t="shared" si="19"/>
        <v>29</v>
      </c>
      <c r="BI18" s="30">
        <f t="shared" si="20"/>
        <v>29</v>
      </c>
    </row>
    <row r="19" spans="1:61" ht="15" customHeight="1">
      <c r="A19" s="51">
        <f t="shared" si="21"/>
        <v>13</v>
      </c>
      <c r="B19" s="57">
        <f>'Стартовый протокол'!E18</f>
        <v>0</v>
      </c>
      <c r="C19" s="58">
        <f>'Стартовый протокол'!C29</f>
        <v>12</v>
      </c>
      <c r="D19" s="59" t="str">
        <f>'Стартовый протокол'!B29</f>
        <v>Дружинин Александр</v>
      </c>
      <c r="E19" s="61">
        <f>'Стартовый протокол'!D29</f>
        <v>1971</v>
      </c>
      <c r="F19" s="61" t="str">
        <f>'Стартовый протокол'!F29</f>
        <v>Green House</v>
      </c>
      <c r="G19" s="61"/>
      <c r="H19" s="61" t="str">
        <f>'Стартовый протокол'!H29</f>
        <v>Санкт-Петербург</v>
      </c>
      <c r="I19" s="31" t="s">
        <v>96</v>
      </c>
      <c r="J19" s="54">
        <f>IF(I19=1,0.7,IF(I19=2,2,IF(I19=3,3,IF(I19="DNS",Зарегистрировано_участников+1,IF(I19="DNF",Зарегистрировано_участников+1,IF(I19="DSQ",Зарегистрировано_участников+1,I19))))))</f>
        <v>29</v>
      </c>
      <c r="K19" s="31" t="s">
        <v>96</v>
      </c>
      <c r="L19" s="54">
        <f>IF(K19=1,0.7,IF(K19=2,2,IF(K19=3,3,IF(K19="DNS",Зарегистрировано_участников+1,IF(K19="DNF",Зарегистрировано_участников+1,IF(K19="DSQ",Зарегистрировано_участников+1,K19))))))</f>
        <v>29</v>
      </c>
      <c r="M19" s="31" t="s">
        <v>96</v>
      </c>
      <c r="N19" s="54">
        <f>IF(M19=1,0.7,IF(M19=2,2,IF(M19=3,3,IF(M19="DNS",Зарегистрировано_участников+1,IF(M19="DNF",Зарегистрировано_участников+1,IF(M19="DSQ",Зарегистрировано_участников+1,M19))))))</f>
        <v>29</v>
      </c>
      <c r="O19" s="53" t="s">
        <v>122</v>
      </c>
      <c r="P19" s="54">
        <v>28</v>
      </c>
      <c r="Q19" s="53">
        <v>3</v>
      </c>
      <c r="R19" s="54">
        <f>IF(Q19=1,0.7,IF(Q19=2,2,IF(Q19=3,3,IF(Q19="DNS",Зарегистрировано_участников+1,IF(Q19="DNF",Зарегистрировано_участников+1,IF(Q19="DSQ",Зарегистрировано_участников+1,Q19))))))</f>
        <v>3</v>
      </c>
      <c r="S19" s="53">
        <v>2</v>
      </c>
      <c r="T19" s="54">
        <f>IF(S19=1,0.7,IF(S19=2,2,IF(S19=3,3,IF(S19="DNS",Зарегистрировано_участников+1,IF(S19="DNF",Зарегистрировано_участников+1,IF(S19="DSQ",Зарегистрировано_участников+1,S19))))))</f>
        <v>2</v>
      </c>
      <c r="U19" s="53">
        <v>1</v>
      </c>
      <c r="V19" s="54">
        <f>IF(U19=1,0.7,IF(U19=2,2,IF(U19=3,3,IF(U19="DNS",Зарегистрировано_участников+1,IF(U19="DNF",Зарегистрировано_участников+1,IF(U19="DSQ",Зарегистрировано_участников+1,U19))))))</f>
        <v>0.7</v>
      </c>
      <c r="W19" s="53">
        <v>2</v>
      </c>
      <c r="X19" s="54">
        <f>IF(W19=1,0.7,IF(W19=2,2,IF(W19=3,3,IF(W19="DNS",Зарегистрировано_участников+1,IF(W19="DNF",Зарегистрировано_участников+1,IF(W19="DSQ",Зарегистрировано_участников+1,W19))))))</f>
        <v>2</v>
      </c>
      <c r="Y19" s="53" t="s">
        <v>96</v>
      </c>
      <c r="Z19" s="54">
        <f>IF(Y19=1,0.7,IF(Y19=2,2,IF(Y19=3,3,IF(Y19="DNS",Зарегистрировано_участников+1,IF(Y19="DNF",Зарегистрировано_участников+1,IF(Y19="DSQ",Зарегистрировано_участников+1,Y19))))))</f>
        <v>29</v>
      </c>
      <c r="AA19" s="53"/>
      <c r="AB19" s="54">
        <f>IF(AA19=1,0.7,IF(AA19=2,2,IF(AA19=3,3,IF(AA19="DNS",Зарегистрировано_участников+1,IF(AA19="DNF",Зарегистрировано_участников+1,IF(AA19="DSQ",Зарегистрировано_участников+1,AA19))))))</f>
        <v>0</v>
      </c>
      <c r="AC19" s="53"/>
      <c r="AD19" s="54">
        <f>IF(AC19=1,0.7,IF(AC19=2,2,IF(AC19=3,3,IF(AC19="DNS",Зарегистрировано_участников+1,IF(AC19="DNF",Зарегистрировано_участников+1,IF(AC19="DSQ",Зарегистрировано_участников+1,AC19))))))</f>
        <v>0</v>
      </c>
      <c r="AE19" s="53"/>
      <c r="AF19" s="54">
        <f>IF(AE19=1,0.7,IF(AE19=2,2,IF(AE19=3,3,IF(AE19="DNS",Зарегистрировано_участников+1,IF(AE19="DNF",Зарегистрировано_участников+1,IF(AE19="DSQ",Зарегистрировано_участников+1,AE19))))))</f>
        <v>0</v>
      </c>
      <c r="AG19" s="53"/>
      <c r="AH19" s="54">
        <f>IF(AG19=1,0.7,IF(AG19=2,2,IF(AG19=3,3,IF(AG19="DNS",Зарегистрировано_участников+1,IF(AG19="DNF",Зарегистрировано_участников+1,IF(AG19="DSQ",Зарегистрировано_участников+1,AG19))))))</f>
        <v>0</v>
      </c>
      <c r="AI19" s="53"/>
      <c r="AJ19" s="54">
        <f>IF(AI19=1,0.7,IF(AI19=2,2,IF(AI19=3,3,IF(AI19="DNS",Зарегистрировано_участников+1,IF(AI19="DNF",Зарегистрировано_участников+1,IF(AI19="DSQ",Зарегистрировано_участников+1,AI19))))))</f>
        <v>0</v>
      </c>
      <c r="AK19" s="53"/>
      <c r="AL19" s="54">
        <f>IF(AK19=1,0.7,IF(AK19=2,2,IF(AK19=3,3,IF(AK19="DNS",Зарегистрировано_участников+1,IF(AK19="DNF",Зарегистрировано_участников+1,IF(AK19="DSQ",Зарегистрировано_участников+1,AK19))))))</f>
        <v>0</v>
      </c>
      <c r="AM19" s="55">
        <f>SUM(J19,L19,N19,P19,R19,T19,V19,X19,Z19,AB19,AD19,AF19,AH19,AJ19,AL19)</f>
        <v>151.7</v>
      </c>
      <c r="AN19" s="50">
        <f>AM19-BG19</f>
        <v>122.69999999999999</v>
      </c>
      <c r="AO19" s="56">
        <f>AM19-BG19-BH19</f>
        <v>93.69999999999999</v>
      </c>
      <c r="AP19" s="56">
        <f t="shared" si="1"/>
        <v>64.69999999999999</v>
      </c>
      <c r="AQ19" s="47">
        <f t="shared" si="2"/>
        <v>29</v>
      </c>
      <c r="AR19" s="47">
        <f t="shared" si="3"/>
        <v>29</v>
      </c>
      <c r="AS19" s="47">
        <f t="shared" si="4"/>
        <v>29</v>
      </c>
      <c r="AT19" s="47">
        <f t="shared" si="5"/>
        <v>28</v>
      </c>
      <c r="AU19" s="47">
        <f t="shared" si="6"/>
        <v>3</v>
      </c>
      <c r="AV19" s="47">
        <f t="shared" si="7"/>
        <v>2</v>
      </c>
      <c r="AW19" s="47">
        <f t="shared" si="8"/>
        <v>0.7</v>
      </c>
      <c r="AX19" s="47">
        <f t="shared" si="9"/>
        <v>2</v>
      </c>
      <c r="AY19" s="47">
        <f t="shared" si="10"/>
        <v>29</v>
      </c>
      <c r="AZ19" s="47">
        <f t="shared" si="11"/>
        <v>0</v>
      </c>
      <c r="BA19" s="47">
        <f t="shared" si="12"/>
        <v>0</v>
      </c>
      <c r="BB19" s="47">
        <f t="shared" si="13"/>
        <v>0</v>
      </c>
      <c r="BC19" s="47">
        <f t="shared" si="14"/>
        <v>0</v>
      </c>
      <c r="BD19" s="47">
        <f t="shared" si="15"/>
        <v>0</v>
      </c>
      <c r="BE19" s="47">
        <f t="shared" si="16"/>
        <v>0</v>
      </c>
      <c r="BF19" s="47">
        <f t="shared" si="17"/>
        <v>151.7</v>
      </c>
      <c r="BG19" s="29">
        <f t="shared" si="18"/>
        <v>29</v>
      </c>
      <c r="BH19" s="5">
        <f t="shared" si="19"/>
        <v>29</v>
      </c>
      <c r="BI19" s="30">
        <f t="shared" si="20"/>
        <v>29</v>
      </c>
    </row>
    <row r="20" spans="1:61" ht="15" customHeight="1">
      <c r="A20" s="51">
        <f t="shared" si="21"/>
        <v>14</v>
      </c>
      <c r="B20" s="57">
        <f>'Стартовый протокол'!E19</f>
        <v>0</v>
      </c>
      <c r="C20" s="58">
        <f>'Стартовый протокол'!C30</f>
        <v>67</v>
      </c>
      <c r="D20" s="59" t="str">
        <f>'Стартовый протокол'!B30</f>
        <v>Маслов Иван</v>
      </c>
      <c r="E20" s="61">
        <f>'Стартовый протокол'!D30</f>
        <v>1967</v>
      </c>
      <c r="F20" s="61" t="str">
        <f>'Стартовый протокол'!F30</f>
        <v>АНК СПб</v>
      </c>
      <c r="G20" s="61"/>
      <c r="H20" s="61" t="str">
        <f>'Стартовый протокол'!H30</f>
        <v>Никольское</v>
      </c>
      <c r="I20" s="31" t="s">
        <v>96</v>
      </c>
      <c r="J20" s="54">
        <f>IF(I20=1,0.7,IF(I20=2,2,IF(I20=3,3,IF(I20="DNS",Зарегистрировано_участников+1,IF(I20="DNF",Зарегистрировано_участников+1,IF(I20="DSQ",Зарегистрировано_участников+1,I20))))))</f>
        <v>29</v>
      </c>
      <c r="K20" s="31" t="s">
        <v>96</v>
      </c>
      <c r="L20" s="54">
        <f>IF(K20=1,0.7,IF(K20=2,2,IF(K20=3,3,IF(K20="DNS",Зарегистрировано_участников+1,IF(K20="DNF",Зарегистрировано_участников+1,IF(K20="DSQ",Зарегистрировано_участников+1,K20))))))</f>
        <v>29</v>
      </c>
      <c r="M20" s="31" t="s">
        <v>96</v>
      </c>
      <c r="N20" s="54">
        <f>IF(M20=1,0.7,IF(M20=2,2,IF(M20=3,3,IF(M20="DNS",Зарегистрировано_участников+1,IF(M20="DNF",Зарегистрировано_участников+1,IF(M20="DSQ",Зарегистрировано_участников+1,M20))))))</f>
        <v>29</v>
      </c>
      <c r="O20" s="53">
        <v>13</v>
      </c>
      <c r="P20" s="54">
        <f>IF(O20=1,0.7,IF(O20=2,2,IF(O20=3,3,IF(O20="DNS",Зарегистрировано_участников+1,IF(O20="DNF",Зарегистрировано_участников+1,IF(O20="DSQ",Зарегистрировано_участников+1,O20))))))</f>
        <v>13</v>
      </c>
      <c r="Q20" s="53">
        <v>11</v>
      </c>
      <c r="R20" s="54">
        <f>IF(Q20=1,0.7,IF(Q20=2,2,IF(Q20=3,3,IF(Q20="DNS",Зарегистрировано_участников+1,IF(Q20="DNF",Зарегистрировано_участников+1,IF(Q20="DSQ",Зарегистрировано_участников+1,Q20))))))</f>
        <v>11</v>
      </c>
      <c r="S20" s="53">
        <v>13</v>
      </c>
      <c r="T20" s="54">
        <f>IF(S20=1,0.7,IF(S20=2,2,IF(S20=3,3,IF(S20="DNS",Зарегистрировано_участников+1,IF(S20="DNF",Зарегистрировано_участников+1,IF(S20="DSQ",Зарегистрировано_участников+1,S20))))))</f>
        <v>13</v>
      </c>
      <c r="U20" s="53">
        <v>12</v>
      </c>
      <c r="V20" s="54">
        <f>IF(U20=1,0.7,IF(U20=2,2,IF(U20=3,3,IF(U20="DNS",Зарегистрировано_участников+1,IF(U20="DNF",Зарегистрировано_участников+1,IF(U20="DSQ",Зарегистрировано_участников+1,U20))))))</f>
        <v>12</v>
      </c>
      <c r="W20" s="53">
        <v>13</v>
      </c>
      <c r="X20" s="54">
        <f>IF(W20=1,0.7,IF(W20=2,2,IF(W20=3,3,IF(W20="DNS",Зарегистрировано_участников+1,IF(W20="DNF",Зарегистрировано_участников+1,IF(W20="DSQ",Зарегистрировано_участников+1,W20))))))</f>
        <v>13</v>
      </c>
      <c r="Y20" s="53" t="s">
        <v>121</v>
      </c>
      <c r="Z20" s="54">
        <f>IF(Y20=1,0.7,IF(Y20=2,2,IF(Y20=3,3,IF(Y20="DNS",Зарегистрировано_участников+1,IF(Y20="DNF",Зарегистрировано_участников+1,IF(Y20="DSQ",Зарегистрировано_участников+1,Y20))))))</f>
        <v>29</v>
      </c>
      <c r="AA20" s="53"/>
      <c r="AB20" s="54">
        <f>IF(AA20=1,0.7,IF(AA20=2,2,IF(AA20=3,3,IF(AA20="DNS",Зарегистрировано_участников+1,IF(AA20="DNF",Зарегистрировано_участников+1,IF(AA20="DSQ",Зарегистрировано_участников+1,AA20))))))</f>
        <v>0</v>
      </c>
      <c r="AC20" s="53"/>
      <c r="AD20" s="54">
        <f>IF(AC20=1,0.7,IF(AC20=2,2,IF(AC20=3,3,IF(AC20="DNS",Зарегистрировано_участников+1,IF(AC20="DNF",Зарегистрировано_участников+1,IF(AC20="DSQ",Зарегистрировано_участников+1,AC20))))))</f>
        <v>0</v>
      </c>
      <c r="AE20" s="53"/>
      <c r="AF20" s="54">
        <f>IF(AE20=1,0.7,IF(AE20=2,2,IF(AE20=3,3,IF(AE20="DNS",Зарегистрировано_участников+1,IF(AE20="DNF",Зарегистрировано_участников+1,IF(AE20="DSQ",Зарегистрировано_участников+1,AE20))))))</f>
        <v>0</v>
      </c>
      <c r="AG20" s="53"/>
      <c r="AH20" s="54">
        <f>IF(AG20=1,0.7,IF(AG20=2,2,IF(AG20=3,3,IF(AG20="DNS",Зарегистрировано_участников+1,IF(AG20="DNF",Зарегистрировано_участников+1,IF(AG20="DSQ",Зарегистрировано_участников+1,AG20))))))</f>
        <v>0</v>
      </c>
      <c r="AI20" s="53"/>
      <c r="AJ20" s="54">
        <f>IF(AI20=1,0.7,IF(AI20=2,2,IF(AI20=3,3,IF(AI20="DNS",Зарегистрировано_участников+1,IF(AI20="DNF",Зарегистрировано_участников+1,IF(AI20="DSQ",Зарегистрировано_участников+1,AI20))))))</f>
        <v>0</v>
      </c>
      <c r="AK20" s="53"/>
      <c r="AL20" s="54">
        <f>IF(AK20=1,0.7,IF(AK20=2,2,IF(AK20=3,3,IF(AK20="DNS",Зарегистрировано_участников+1,IF(AK20="DNF",Зарегистрировано_участников+1,IF(AK20="DSQ",Зарегистрировано_участников+1,AK20))))))</f>
        <v>0</v>
      </c>
      <c r="AM20" s="55">
        <f>SUM(J20,L20,N20,P20,R20,T20,V20,X20,Z20,AB20,AD20,AF20,AH20,AJ20,AL20)</f>
        <v>178</v>
      </c>
      <c r="AN20" s="50">
        <f>AM20-BG20</f>
        <v>149</v>
      </c>
      <c r="AO20" s="56">
        <f>AM20-BG20-BH20</f>
        <v>120</v>
      </c>
      <c r="AP20" s="56">
        <f t="shared" si="1"/>
        <v>91</v>
      </c>
      <c r="AQ20" s="47">
        <f t="shared" si="2"/>
        <v>29</v>
      </c>
      <c r="AR20" s="47">
        <f t="shared" si="3"/>
        <v>29</v>
      </c>
      <c r="AS20" s="47">
        <f t="shared" si="4"/>
        <v>29</v>
      </c>
      <c r="AT20" s="47">
        <f t="shared" si="5"/>
        <v>13</v>
      </c>
      <c r="AU20" s="47">
        <f t="shared" si="6"/>
        <v>11</v>
      </c>
      <c r="AV20" s="47">
        <f t="shared" si="7"/>
        <v>13</v>
      </c>
      <c r="AW20" s="47">
        <f t="shared" si="8"/>
        <v>12</v>
      </c>
      <c r="AX20" s="47">
        <f t="shared" si="9"/>
        <v>13</v>
      </c>
      <c r="AY20" s="47">
        <f t="shared" si="10"/>
        <v>29</v>
      </c>
      <c r="AZ20" s="47">
        <f t="shared" si="11"/>
        <v>0</v>
      </c>
      <c r="BA20" s="47">
        <f t="shared" si="12"/>
        <v>0</v>
      </c>
      <c r="BB20" s="47">
        <f t="shared" si="13"/>
        <v>0</v>
      </c>
      <c r="BC20" s="47">
        <f t="shared" si="14"/>
        <v>0</v>
      </c>
      <c r="BD20" s="47">
        <f t="shared" si="15"/>
        <v>0</v>
      </c>
      <c r="BE20" s="47">
        <f t="shared" si="16"/>
        <v>0</v>
      </c>
      <c r="BF20" s="47">
        <f t="shared" si="17"/>
        <v>178</v>
      </c>
      <c r="BG20" s="29">
        <f t="shared" si="18"/>
        <v>29</v>
      </c>
      <c r="BH20" s="5">
        <f t="shared" si="19"/>
        <v>29</v>
      </c>
      <c r="BI20" s="30">
        <f t="shared" si="20"/>
        <v>29</v>
      </c>
    </row>
    <row r="21" spans="1:61" ht="15" customHeight="1">
      <c r="A21" s="51">
        <f t="shared" si="21"/>
        <v>15</v>
      </c>
      <c r="B21" s="57">
        <f>'Стартовый протокол'!E20</f>
        <v>0</v>
      </c>
      <c r="C21" s="58">
        <f>'Стартовый протокол'!C28</f>
        <v>54</v>
      </c>
      <c r="D21" s="59" t="str">
        <f>'Стартовый протокол'!B28</f>
        <v>Арсеньев Дмитрий</v>
      </c>
      <c r="E21" s="61">
        <f>'Стартовый протокол'!D28</f>
        <v>1973</v>
      </c>
      <c r="F21" s="61" t="str">
        <f>'Стартовый протокол'!F28</f>
        <v>АНК СПб</v>
      </c>
      <c r="G21" s="61"/>
      <c r="H21" s="61" t="str">
        <f>'Стартовый протокол'!H28</f>
        <v>Санкт-Петербург</v>
      </c>
      <c r="I21" s="31" t="s">
        <v>96</v>
      </c>
      <c r="J21" s="54">
        <f>IF(I21=1,0.7,IF(I21=2,2,IF(I21=3,3,IF(I21="DNS",Зарегистрировано_участников+1,IF(I21="DNF",Зарегистрировано_участников+1,IF(I21="DSQ",Зарегистрировано_участников+1,I21))))))</f>
        <v>29</v>
      </c>
      <c r="K21" s="31" t="s">
        <v>96</v>
      </c>
      <c r="L21" s="54">
        <f>IF(K21=1,0.7,IF(K21=2,2,IF(K21=3,3,IF(K21="DNS",Зарегистрировано_участников+1,IF(K21="DNF",Зарегистрировано_участников+1,IF(K21="DSQ",Зарегистрировано_участников+1,K21))))))</f>
        <v>29</v>
      </c>
      <c r="M21" s="31" t="s">
        <v>96</v>
      </c>
      <c r="N21" s="54">
        <f>IF(M21=1,0.7,IF(M21=2,2,IF(M21=3,3,IF(M21="DNS",Зарегистрировано_участников+1,IF(M21="DNF",Зарегистрировано_участников+1,IF(M21="DSQ",Зарегистрировано_участников+1,M21))))))</f>
        <v>29</v>
      </c>
      <c r="O21" s="53" t="s">
        <v>122</v>
      </c>
      <c r="P21" s="54">
        <v>28</v>
      </c>
      <c r="Q21" s="53">
        <v>6</v>
      </c>
      <c r="R21" s="54">
        <f>IF(Q21=1,0.7,IF(Q21=2,2,IF(Q21=3,3,IF(Q21="DNS",Зарегистрировано_участников+1,IF(Q21="DNF",Зарегистрировано_участников+1,IF(Q21="DSQ",Зарегистрировано_участников+1,Q21))))))</f>
        <v>6</v>
      </c>
      <c r="S21" s="53">
        <v>12</v>
      </c>
      <c r="T21" s="54">
        <f>IF(S21=1,0.7,IF(S21=2,2,IF(S21=3,3,IF(S21="DNS",Зарегистрировано_участников+1,IF(S21="DNF",Зарегистрировано_участников+1,IF(S21="DSQ",Зарегистрировано_участников+1,S21))))))</f>
        <v>12</v>
      </c>
      <c r="U21" s="53">
        <v>9</v>
      </c>
      <c r="V21" s="54">
        <f>IF(U21=1,0.7,IF(U21=2,2,IF(U21=3,3,IF(U21="DNS",Зарегистрировано_участников+1,IF(U21="DNF",Зарегистрировано_участников+1,IF(U21="DSQ",Зарегистрировано_участников+1,U21))))))</f>
        <v>9</v>
      </c>
      <c r="W21" s="53">
        <v>15</v>
      </c>
      <c r="X21" s="54">
        <f>IF(W21=1,0.7,IF(W21=2,2,IF(W21=3,3,IF(W21="DNS",Зарегистрировано_участников+1,IF(W21="DNF",Зарегистрировано_участников+1,IF(W21="DSQ",Зарегистрировано_участников+1,W21))))))</f>
        <v>15</v>
      </c>
      <c r="Y21" s="53" t="s">
        <v>121</v>
      </c>
      <c r="Z21" s="54">
        <f>IF(Y21=1,0.7,IF(Y21=2,2,IF(Y21=3,3,IF(Y21="DNS",Зарегистрировано_участников+1,IF(Y21="DNF",Зарегистрировано_участников+1,IF(Y21="DSQ",Зарегистрировано_участников+1,Y21))))))</f>
        <v>29</v>
      </c>
      <c r="AA21" s="53"/>
      <c r="AB21" s="54">
        <f>IF(AA21=1,0.7,IF(AA21=2,2,IF(AA21=3,3,IF(AA21="DNS",Зарегистрировано_участников+1,IF(AA21="DNF",Зарегистрировано_участников+1,IF(AA21="DSQ",Зарегистрировано_участников+1,AA21))))))</f>
        <v>0</v>
      </c>
      <c r="AC21" s="53"/>
      <c r="AD21" s="54">
        <f>IF(AC21=1,0.7,IF(AC21=2,2,IF(AC21=3,3,IF(AC21="DNS",Зарегистрировано_участников+1,IF(AC21="DNF",Зарегистрировано_участников+1,IF(AC21="DSQ",Зарегистрировано_участников+1,AC21))))))</f>
        <v>0</v>
      </c>
      <c r="AE21" s="53"/>
      <c r="AF21" s="54">
        <f>IF(AE21=1,0.7,IF(AE21=2,2,IF(AE21=3,3,IF(AE21="DNS",Зарегистрировано_участников+1,IF(AE21="DNF",Зарегистрировано_участников+1,IF(AE21="DSQ",Зарегистрировано_участников+1,AE21))))))</f>
        <v>0</v>
      </c>
      <c r="AG21" s="53"/>
      <c r="AH21" s="54">
        <f>IF(AG21=1,0.7,IF(AG21=2,2,IF(AG21=3,3,IF(AG21="DNS",Зарегистрировано_участников+1,IF(AG21="DNF",Зарегистрировано_участников+1,IF(AG21="DSQ",Зарегистрировано_участников+1,AG21))))))</f>
        <v>0</v>
      </c>
      <c r="AI21" s="53"/>
      <c r="AJ21" s="54">
        <f>IF(AI21=1,0.7,IF(AI21=2,2,IF(AI21=3,3,IF(AI21="DNS",Зарегистрировано_участников+1,IF(AI21="DNF",Зарегистрировано_участников+1,IF(AI21="DSQ",Зарегистрировано_участников+1,AI21))))))</f>
        <v>0</v>
      </c>
      <c r="AK21" s="53"/>
      <c r="AL21" s="54">
        <f>IF(AK21=1,0.7,IF(AK21=2,2,IF(AK21=3,3,IF(AK21="DNS",Зарегистрировано_участников+1,IF(AK21="DNF",Зарегистрировано_участников+1,IF(AK21="DSQ",Зарегистрировано_участников+1,AK21))))))</f>
        <v>0</v>
      </c>
      <c r="AM21" s="55">
        <f>SUM(J21,L21,N21,P21,R21,T21,V21,X21,Z21,AB21,AD21,AF21,AH21,AJ21,AL21)</f>
        <v>186</v>
      </c>
      <c r="AN21" s="50">
        <f>AM21-BG21</f>
        <v>157</v>
      </c>
      <c r="AO21" s="56">
        <f>AM21-BG21-BH21</f>
        <v>128</v>
      </c>
      <c r="AP21" s="56">
        <f t="shared" si="1"/>
        <v>99</v>
      </c>
      <c r="AQ21" s="47">
        <f t="shared" si="2"/>
        <v>29</v>
      </c>
      <c r="AR21" s="47">
        <f t="shared" si="3"/>
        <v>29</v>
      </c>
      <c r="AS21" s="47">
        <f t="shared" si="4"/>
        <v>29</v>
      </c>
      <c r="AT21" s="47">
        <f t="shared" si="5"/>
        <v>28</v>
      </c>
      <c r="AU21" s="47">
        <f t="shared" si="6"/>
        <v>6</v>
      </c>
      <c r="AV21" s="47">
        <f t="shared" si="7"/>
        <v>12</v>
      </c>
      <c r="AW21" s="47">
        <f t="shared" si="8"/>
        <v>9</v>
      </c>
      <c r="AX21" s="47">
        <f t="shared" si="9"/>
        <v>15</v>
      </c>
      <c r="AY21" s="47">
        <f t="shared" si="10"/>
        <v>29</v>
      </c>
      <c r="AZ21" s="47">
        <f t="shared" si="11"/>
        <v>0</v>
      </c>
      <c r="BA21" s="47">
        <f t="shared" si="12"/>
        <v>0</v>
      </c>
      <c r="BB21" s="47">
        <f t="shared" si="13"/>
        <v>0</v>
      </c>
      <c r="BC21" s="47">
        <f t="shared" si="14"/>
        <v>0</v>
      </c>
      <c r="BD21" s="47">
        <f t="shared" si="15"/>
        <v>0</v>
      </c>
      <c r="BE21" s="47">
        <f t="shared" si="16"/>
        <v>0</v>
      </c>
      <c r="BF21" s="47">
        <f t="shared" si="17"/>
        <v>186</v>
      </c>
      <c r="BG21" s="29">
        <f t="shared" si="18"/>
        <v>29</v>
      </c>
      <c r="BH21" s="5">
        <f t="shared" si="19"/>
        <v>29</v>
      </c>
      <c r="BI21" s="30">
        <f t="shared" si="20"/>
        <v>29</v>
      </c>
    </row>
    <row r="22" spans="1:61" ht="15" customHeight="1">
      <c r="A22" s="51">
        <f t="shared" si="21"/>
        <v>16</v>
      </c>
      <c r="B22" s="57">
        <f>'Стартовый протокол'!E21</f>
        <v>0</v>
      </c>
      <c r="C22" s="58">
        <f>'Стартовый протокол'!C17</f>
        <v>16</v>
      </c>
      <c r="D22" s="59" t="str">
        <f>'Стартовый протокол'!B17</f>
        <v>Рыбальский Виктор</v>
      </c>
      <c r="E22" s="61">
        <f>'Стартовый протокол'!D17</f>
        <v>1944</v>
      </c>
      <c r="F22" s="61" t="str">
        <f>'Стартовый протокол'!F17</f>
        <v>НордВест, Школа ветра</v>
      </c>
      <c r="G22" s="61"/>
      <c r="H22" s="61" t="str">
        <f>'Стартовый протокол'!H17</f>
        <v>Москва</v>
      </c>
      <c r="I22" s="31" t="s">
        <v>96</v>
      </c>
      <c r="J22" s="52">
        <f>IF(I22=1,0.7,IF(I22=2,2,IF(I22=3,3,IF(I22="DNS",Зарегистрировано_участников+1,IF(I22="DNF",Зарегистрировано_участников+1,IF(I22="DSQ",Зарегистрировано_участников+1,I22))))))</f>
        <v>29</v>
      </c>
      <c r="K22" s="53">
        <v>5</v>
      </c>
      <c r="L22" s="54">
        <f>IF(K22=1,0.7,IF(K22=2,2,IF(K22=3,3,IF(K22="DNS",Зарегистрировано_участников+1,IF(K22="DNF",Зарегистрировано_участников+1,IF(K22="DSQ",Зарегистрировано_участников+1,K22))))))</f>
        <v>5</v>
      </c>
      <c r="M22" s="53">
        <v>8</v>
      </c>
      <c r="N22" s="54">
        <f>IF(M22=1,0.7,IF(M22=2,2,IF(M22=3,3,IF(M22="DNS",Зарегистрировано_участников+1,IF(M22="DNF",Зарегистрировано_участников+1,IF(M22="DSQ",Зарегистрировано_участников+1,M22))))))</f>
        <v>8</v>
      </c>
      <c r="O22" s="53">
        <v>12</v>
      </c>
      <c r="P22" s="54">
        <f>IF(O22=1,0.7,IF(O22=2,2,IF(O22=3,3,IF(O22="DNS",Зарегистрировано_участников+1,IF(O22="DNF",Зарегистрировано_участников+1,IF(O22="DSQ",Зарегистрировано_участников+1,O22))))))</f>
        <v>12</v>
      </c>
      <c r="Q22" s="53">
        <v>17</v>
      </c>
      <c r="R22" s="54">
        <f>IF(Q22=1,0.7,IF(Q22=2,2,IF(Q22=3,3,IF(Q22="DNS",Зарегистрировано_участников+1,IF(Q22="DNF",Зарегистрировано_участников+1,IF(Q22="DSQ",Зарегистрировано_участников+1,Q22))))))</f>
        <v>17</v>
      </c>
      <c r="S22" s="53" t="s">
        <v>96</v>
      </c>
      <c r="T22" s="54">
        <f>IF(S22=1,0.7,IF(S22=2,2,IF(S22=3,3,IF(S22="DNS",Зарегистрировано_участников+1,IF(S22="DNF",Зарегистрировано_участников+1,IF(S22="DSQ",Зарегистрировано_участников+1,S22))))))</f>
        <v>29</v>
      </c>
      <c r="U22" s="53" t="s">
        <v>96</v>
      </c>
      <c r="V22" s="54">
        <f>IF(U22=1,0.7,IF(U22=2,2,IF(U22=3,3,IF(U22="DNS",Зарегистрировано_участников+1,IF(U22="DNF",Зарегистрировано_участников+1,IF(U22="DSQ",Зарегистрировано_участников+1,U22))))))</f>
        <v>29</v>
      </c>
      <c r="W22" s="53" t="s">
        <v>96</v>
      </c>
      <c r="X22" s="54">
        <f>IF(W22=1,0.7,IF(W22=2,2,IF(W22=3,3,IF(W22="DNS",Зарегистрировано_участников+1,IF(W22="DNF",Зарегистрировано_участников+1,IF(W22="DSQ",Зарегистрировано_участников+1,W22))))))</f>
        <v>29</v>
      </c>
      <c r="Y22" s="53" t="s">
        <v>96</v>
      </c>
      <c r="Z22" s="54">
        <f>IF(Y22=1,0.7,IF(Y22=2,2,IF(Y22=3,3,IF(Y22="DNS",Зарегистрировано_участников+1,IF(Y22="DNF",Зарегистрировано_участников+1,IF(Y22="DSQ",Зарегистрировано_участников+1,Y22))))))</f>
        <v>29</v>
      </c>
      <c r="AA22" s="53"/>
      <c r="AB22" s="54">
        <f>IF(AA22=1,0.7,IF(AA22=2,2,IF(AA22=3,3,IF(AA22="DNS",Зарегистрировано_участников+1,IF(AA22="DNF",Зарегистрировано_участников+1,IF(AA22="DSQ",Зарегистрировано_участников+1,AA22))))))</f>
        <v>0</v>
      </c>
      <c r="AC22" s="53"/>
      <c r="AD22" s="54">
        <f>IF(AC22=1,0.7,IF(AC22=2,2,IF(AC22=3,3,IF(AC22="DNS",Зарегистрировано_участников+1,IF(AC22="DNF",Зарегистрировано_участников+1,IF(AC22="DSQ",Зарегистрировано_участников+1,AC22))))))</f>
        <v>0</v>
      </c>
      <c r="AE22" s="53"/>
      <c r="AF22" s="54">
        <f>IF(AE22=1,0.7,IF(AE22=2,2,IF(AE22=3,3,IF(AE22="DNS",Зарегистрировано_участников+1,IF(AE22="DNF",Зарегистрировано_участников+1,IF(AE22="DSQ",Зарегистрировано_участников+1,AE22))))))</f>
        <v>0</v>
      </c>
      <c r="AG22" s="53"/>
      <c r="AH22" s="54">
        <f>IF(AG22=1,0.7,IF(AG22=2,2,IF(AG22=3,3,IF(AG22="DNS",Зарегистрировано_участников+1,IF(AG22="DNF",Зарегистрировано_участников+1,IF(AG22="DSQ",Зарегистрировано_участников+1,AG22))))))</f>
        <v>0</v>
      </c>
      <c r="AI22" s="53"/>
      <c r="AJ22" s="54">
        <f>IF(AI22=1,0.7,IF(AI22=2,2,IF(AI22=3,3,IF(AI22="DNS",Зарегистрировано_участников+1,IF(AI22="DNF",Зарегистрировано_участников+1,IF(AI22="DSQ",Зарегистрировано_участников+1,AI22))))))</f>
        <v>0</v>
      </c>
      <c r="AK22" s="53"/>
      <c r="AL22" s="54">
        <f>IF(AK22=1,0.7,IF(AK22=2,2,IF(AK22=3,3,IF(AK22="DNS",Зарегистрировано_участников+1,IF(AK22="DNF",Зарегистрировано_участников+1,IF(AK22="DSQ",Зарегистрировано_участников+1,AK22))))))</f>
        <v>0</v>
      </c>
      <c r="AM22" s="55">
        <f>SUM(J22,L22,N22,P22,R22,T22,V22,X22,Z22,AB22,AD22,AF22,AH22,AJ22,AL22)</f>
        <v>187</v>
      </c>
      <c r="AN22" s="50">
        <f>AM22-BG22</f>
        <v>158</v>
      </c>
      <c r="AO22" s="56">
        <f>AM22-BG22-BH22</f>
        <v>129</v>
      </c>
      <c r="AP22" s="56">
        <f t="shared" si="1"/>
        <v>100</v>
      </c>
      <c r="AQ22" s="47">
        <f t="shared" si="2"/>
        <v>29</v>
      </c>
      <c r="AR22" s="47">
        <f t="shared" si="3"/>
        <v>5</v>
      </c>
      <c r="AS22" s="47">
        <f t="shared" si="4"/>
        <v>8</v>
      </c>
      <c r="AT22" s="47">
        <f t="shared" si="5"/>
        <v>12</v>
      </c>
      <c r="AU22" s="47">
        <f t="shared" si="6"/>
        <v>17</v>
      </c>
      <c r="AV22" s="47">
        <f t="shared" si="7"/>
        <v>29</v>
      </c>
      <c r="AW22" s="47">
        <f t="shared" si="8"/>
        <v>29</v>
      </c>
      <c r="AX22" s="47">
        <f t="shared" si="9"/>
        <v>29</v>
      </c>
      <c r="AY22" s="47">
        <f t="shared" si="10"/>
        <v>29</v>
      </c>
      <c r="AZ22" s="47">
        <f t="shared" si="11"/>
        <v>0</v>
      </c>
      <c r="BA22" s="47">
        <f t="shared" si="12"/>
        <v>0</v>
      </c>
      <c r="BB22" s="47">
        <f t="shared" si="13"/>
        <v>0</v>
      </c>
      <c r="BC22" s="47">
        <f t="shared" si="14"/>
        <v>0</v>
      </c>
      <c r="BD22" s="47">
        <f t="shared" si="15"/>
        <v>0</v>
      </c>
      <c r="BE22" s="47">
        <f t="shared" si="16"/>
        <v>0</v>
      </c>
      <c r="BF22" s="47">
        <f t="shared" si="17"/>
        <v>187</v>
      </c>
      <c r="BG22" s="29">
        <f t="shared" si="18"/>
        <v>29</v>
      </c>
      <c r="BH22" s="5">
        <f t="shared" si="19"/>
        <v>29</v>
      </c>
      <c r="BI22" s="30">
        <f t="shared" si="20"/>
        <v>29</v>
      </c>
    </row>
    <row r="23" spans="1:61" ht="14.25" customHeight="1">
      <c r="A23" s="51">
        <f t="shared" si="21"/>
        <v>17</v>
      </c>
      <c r="B23" s="57">
        <f>'Стартовый протокол'!E22</f>
        <v>0</v>
      </c>
      <c r="C23" s="58">
        <f>'Стартовый протокол'!C11</f>
        <v>113</v>
      </c>
      <c r="D23" s="59" t="str">
        <f>'Стартовый протокол'!B11</f>
        <v>Акентьев Дмитрий</v>
      </c>
      <c r="E23" s="61">
        <f>'Стартовый протокол'!D11</f>
        <v>1992</v>
      </c>
      <c r="F23" s="61"/>
      <c r="G23" s="61"/>
      <c r="H23" s="61" t="str">
        <f>'Стартовый протокол'!H11</f>
        <v>Приморско-Ахтарск</v>
      </c>
      <c r="I23" s="31">
        <v>4</v>
      </c>
      <c r="J23" s="52">
        <f>IF(I23=1,0.7,IF(I23=2,2,IF(I23=3,3,IF(I23="DNS",Зарегистрировано_участников+1,IF(I23="DNF",Зарегистрировано_участников+1,IF(I23="DSQ",Зарегистрировано_участников+1,I23))))))</f>
        <v>4</v>
      </c>
      <c r="K23" s="53">
        <v>7</v>
      </c>
      <c r="L23" s="54">
        <f>IF(K23=1,0.7,IF(K23=2,2,IF(K23=3,3,IF(K23="DNS",Зарегистрировано_участников+1,IF(K23="DNF",Зарегистрировано_участников+1,IF(K23="DSQ",Зарегистрировано_участников+1,K23))))))</f>
        <v>7</v>
      </c>
      <c r="M23" s="53">
        <v>6</v>
      </c>
      <c r="N23" s="54">
        <f>IF(M23=1,0.7,IF(M23=2,2,IF(M23=3,3,IF(M23="DNS",Зарегистрировано_участников+1,IF(M23="DNF",Зарегистрировано_участников+1,IF(M23="DSQ",Зарегистрировано_участников+1,M23))))))</f>
        <v>6</v>
      </c>
      <c r="O23" s="53" t="s">
        <v>96</v>
      </c>
      <c r="P23" s="54">
        <f>IF(O23=1,0.7,IF(O23=2,2,IF(O23=3,3,IF(O23="DNS",Зарегистрировано_участников+1,IF(O23="DNF",Зарегистрировано_участников+1,IF(O23="DSQ",Зарегистрировано_участников+1,O23))))))</f>
        <v>29</v>
      </c>
      <c r="Q23" s="53" t="s">
        <v>96</v>
      </c>
      <c r="R23" s="54">
        <f>IF(Q23=1,0.7,IF(Q23=2,2,IF(Q23=3,3,IF(Q23="DNS",Зарегистрировано_участников+1,IF(Q23="DNF",Зарегистрировано_участников+1,IF(Q23="DSQ",Зарегистрировано_участников+1,Q23))))))</f>
        <v>29</v>
      </c>
      <c r="S23" s="53" t="s">
        <v>96</v>
      </c>
      <c r="T23" s="54">
        <f>IF(S23=1,0.7,IF(S23=2,2,IF(S23=3,3,IF(S23="DNS",Зарегистрировано_участников+1,IF(S23="DNF",Зарегистрировано_участников+1,IF(S23="DSQ",Зарегистрировано_участников+1,S23))))))</f>
        <v>29</v>
      </c>
      <c r="U23" s="53" t="s">
        <v>96</v>
      </c>
      <c r="V23" s="54">
        <f>IF(U23=1,0.7,IF(U23=2,2,IF(U23=3,3,IF(U23="DNS",Зарегистрировано_участников+1,IF(U23="DNF",Зарегистрировано_участников+1,IF(U23="DSQ",Зарегистрировано_участников+1,U23))))))</f>
        <v>29</v>
      </c>
      <c r="W23" s="53" t="s">
        <v>96</v>
      </c>
      <c r="X23" s="54">
        <f>IF(W23=1,0.7,IF(W23=2,2,IF(W23=3,3,IF(W23="DNS",Зарегистрировано_участников+1,IF(W23="DNF",Зарегистрировано_участников+1,IF(W23="DSQ",Зарегистрировано_участников+1,W23))))))</f>
        <v>29</v>
      </c>
      <c r="Y23" s="53" t="s">
        <v>96</v>
      </c>
      <c r="Z23" s="54">
        <f>IF(Y23=1,0.7,IF(Y23=2,2,IF(Y23=3,3,IF(Y23="DNS",Зарегистрировано_участников+1,IF(Y23="DNF",Зарегистрировано_участников+1,IF(Y23="DSQ",Зарегистрировано_участников+1,Y23))))))</f>
        <v>29</v>
      </c>
      <c r="AA23" s="53"/>
      <c r="AB23" s="54">
        <f>IF(AA23=1,0.7,IF(AA23=2,2,IF(AA23=3,3,IF(AA23="DNS",Зарегистрировано_участников+1,IF(AA23="DNF",Зарегистрировано_участников+1,IF(AA23="DSQ",Зарегистрировано_участников+1,AA23))))))</f>
        <v>0</v>
      </c>
      <c r="AC23" s="53"/>
      <c r="AD23" s="54">
        <f>IF(AC23=1,0.7,IF(AC23=2,2,IF(AC23=3,3,IF(AC23="DNS",Зарегистрировано_участников+1,IF(AC23="DNF",Зарегистрировано_участников+1,IF(AC23="DSQ",Зарегистрировано_участников+1,AC23))))))</f>
        <v>0</v>
      </c>
      <c r="AE23" s="53"/>
      <c r="AF23" s="54">
        <f>IF(AE23=1,0.7,IF(AE23=2,2,IF(AE23=3,3,IF(AE23="DNS",Зарегистрировано_участников+1,IF(AE23="DNF",Зарегистрировано_участников+1,IF(AE23="DSQ",Зарегистрировано_участников+1,AE23))))))</f>
        <v>0</v>
      </c>
      <c r="AG23" s="53"/>
      <c r="AH23" s="54">
        <f>IF(AG23=1,0.7,IF(AG23=2,2,IF(AG23=3,3,IF(AG23="DNS",Зарегистрировано_участников+1,IF(AG23="DNF",Зарегистрировано_участников+1,IF(AG23="DSQ",Зарегистрировано_участников+1,AG23))))))</f>
        <v>0</v>
      </c>
      <c r="AI23" s="53"/>
      <c r="AJ23" s="54">
        <f>IF(AI23=1,0.7,IF(AI23=2,2,IF(AI23=3,3,IF(AI23="DNS",Зарегистрировано_участников+1,IF(AI23="DNF",Зарегистрировано_участников+1,IF(AI23="DSQ",Зарегистрировано_участников+1,AI23))))))</f>
        <v>0</v>
      </c>
      <c r="AK23" s="53"/>
      <c r="AL23" s="54">
        <f>IF(AK23=1,0.7,IF(AK23=2,2,IF(AK23=3,3,IF(AK23="DNS",Зарегистрировано_участников+1,IF(AK23="DNF",Зарегистрировано_участников+1,IF(AK23="DSQ",Зарегистрировано_участников+1,AK23))))))</f>
        <v>0</v>
      </c>
      <c r="AM23" s="55">
        <f>SUM(J23,L23,N23,P23,R23,T23,V23,X23,Z23,AB23,AD23,AF23,AH23,AJ23,AL23)</f>
        <v>191</v>
      </c>
      <c r="AN23" s="50">
        <f>AM23-BG23</f>
        <v>162</v>
      </c>
      <c r="AO23" s="56">
        <f>AM23-BG23-BH23</f>
        <v>133</v>
      </c>
      <c r="AP23" s="56">
        <f t="shared" si="1"/>
        <v>104</v>
      </c>
      <c r="AQ23" s="47">
        <f t="shared" si="2"/>
        <v>4</v>
      </c>
      <c r="AR23" s="47">
        <f t="shared" si="3"/>
        <v>7</v>
      </c>
      <c r="AS23" s="47">
        <f t="shared" si="4"/>
        <v>6</v>
      </c>
      <c r="AT23" s="47">
        <f t="shared" si="5"/>
        <v>29</v>
      </c>
      <c r="AU23" s="47">
        <f t="shared" si="6"/>
        <v>29</v>
      </c>
      <c r="AV23" s="47">
        <f t="shared" si="7"/>
        <v>29</v>
      </c>
      <c r="AW23" s="47">
        <f t="shared" si="8"/>
        <v>29</v>
      </c>
      <c r="AX23" s="47">
        <f t="shared" si="9"/>
        <v>29</v>
      </c>
      <c r="AY23" s="47">
        <f t="shared" si="10"/>
        <v>29</v>
      </c>
      <c r="AZ23" s="47">
        <f t="shared" si="11"/>
        <v>0</v>
      </c>
      <c r="BA23" s="47">
        <f t="shared" si="12"/>
        <v>0</v>
      </c>
      <c r="BB23" s="47">
        <f t="shared" si="13"/>
        <v>0</v>
      </c>
      <c r="BC23" s="47">
        <f t="shared" si="14"/>
        <v>0</v>
      </c>
      <c r="BD23" s="47">
        <f t="shared" si="15"/>
        <v>0</v>
      </c>
      <c r="BE23" s="47">
        <f t="shared" si="16"/>
        <v>0</v>
      </c>
      <c r="BF23" s="47">
        <f t="shared" si="17"/>
        <v>191</v>
      </c>
      <c r="BG23" s="29">
        <f t="shared" si="18"/>
        <v>29</v>
      </c>
      <c r="BH23" s="5">
        <f t="shared" si="19"/>
        <v>29</v>
      </c>
      <c r="BI23" s="30">
        <f t="shared" si="20"/>
        <v>29</v>
      </c>
    </row>
    <row r="24" spans="1:61" ht="28.5" customHeight="1">
      <c r="A24" s="51">
        <f t="shared" si="21"/>
        <v>18</v>
      </c>
      <c r="B24" s="57">
        <f>'Стартовый протокол'!E23</f>
        <v>0</v>
      </c>
      <c r="C24" s="58">
        <f>'Стартовый протокол'!C12</f>
        <v>177</v>
      </c>
      <c r="D24" s="59" t="str">
        <f>'Стартовый протокол'!B12</f>
        <v>Попов Илья</v>
      </c>
      <c r="E24" s="61">
        <f>'Стартовый протокол'!D12</f>
        <v>1991</v>
      </c>
      <c r="F24" s="61" t="str">
        <f>'Стартовый протокол'!F12</f>
        <v>Ахтари-Серф</v>
      </c>
      <c r="G24" s="95" t="str">
        <f>'Стартовый протокол'!G12</f>
        <v>Администрация Приморско-Ахтарского р-на</v>
      </c>
      <c r="H24" s="61" t="str">
        <f>'Стартовый протокол'!H12</f>
        <v>Приморско-Ахтарск</v>
      </c>
      <c r="I24" s="31">
        <v>5</v>
      </c>
      <c r="J24" s="54">
        <f>IF(I24=1,0.7,IF(I24=2,2,IF(I24=3,3,IF(I24="DNS",Зарегистрировано_участников+1,IF(I24="DNF",Зарегистрировано_участников+1,IF(I24="DSQ",Зарегистрировано_участников+1,I24))))))</f>
        <v>5</v>
      </c>
      <c r="K24" s="53">
        <v>10</v>
      </c>
      <c r="L24" s="54">
        <f>IF(K24=1,0.7,IF(K24=2,2,IF(K24=3,3,IF(K24="DNS",Зарегистрировано_участников+1,IF(K24="DNF",Зарегистрировано_участников+1,IF(K24="DSQ",Зарегистрировано_участников+1,K24))))))</f>
        <v>10</v>
      </c>
      <c r="M24" s="53">
        <v>7</v>
      </c>
      <c r="N24" s="54">
        <f>IF(M24=1,0.7,IF(M24=2,2,IF(M24=3,3,IF(M24="DNS",Зарегистрировано_участников+1,IF(M24="DNF",Зарегистрировано_участников+1,IF(M24="DSQ",Зарегистрировано_участников+1,M24))))))</f>
        <v>7</v>
      </c>
      <c r="O24" s="53" t="s">
        <v>96</v>
      </c>
      <c r="P24" s="54">
        <f>IF(O24=1,0.7,IF(O24=2,2,IF(O24=3,3,IF(O24="DNS",Зарегистрировано_участников+1,IF(O24="DNF",Зарегистрировано_участников+1,IF(O24="DSQ",Зарегистрировано_участников+1,O24))))))</f>
        <v>29</v>
      </c>
      <c r="Q24" s="53" t="s">
        <v>96</v>
      </c>
      <c r="R24" s="54">
        <f>IF(Q24=1,0.7,IF(Q24=2,2,IF(Q24=3,3,IF(Q24="DNS",Зарегистрировано_участников+1,IF(Q24="DNF",Зарегистрировано_участников+1,IF(Q24="DSQ",Зарегистрировано_участников+1,Q24))))))</f>
        <v>29</v>
      </c>
      <c r="S24" s="53" t="s">
        <v>96</v>
      </c>
      <c r="T24" s="54">
        <f>IF(S24=1,0.7,IF(S24=2,2,IF(S24=3,3,IF(S24="DNS",Зарегистрировано_участников+1,IF(S24="DNF",Зарегистрировано_участников+1,IF(S24="DSQ",Зарегистрировано_участников+1,S24))))))</f>
        <v>29</v>
      </c>
      <c r="U24" s="53" t="s">
        <v>96</v>
      </c>
      <c r="V24" s="54">
        <f>IF(U24=1,0.7,IF(U24=2,2,IF(U24=3,3,IF(U24="DNS",Зарегистрировано_участников+1,IF(U24="DNF",Зарегистрировано_участников+1,IF(U24="DSQ",Зарегистрировано_участников+1,U24))))))</f>
        <v>29</v>
      </c>
      <c r="W24" s="53" t="s">
        <v>96</v>
      </c>
      <c r="X24" s="54">
        <f>IF(W24=1,0.7,IF(W24=2,2,IF(W24=3,3,IF(W24="DNS",Зарегистрировано_участников+1,IF(W24="DNF",Зарегистрировано_участников+1,IF(W24="DSQ",Зарегистрировано_участников+1,W24))))))</f>
        <v>29</v>
      </c>
      <c r="Y24" s="53" t="s">
        <v>96</v>
      </c>
      <c r="Z24" s="54">
        <f>IF(Y24=1,0.7,IF(Y24=2,2,IF(Y24=3,3,IF(Y24="DNS",Зарегистрировано_участников+1,IF(Y24="DNF",Зарегистрировано_участников+1,IF(Y24="DSQ",Зарегистрировано_участников+1,Y24))))))</f>
        <v>29</v>
      </c>
      <c r="AA24" s="53"/>
      <c r="AB24" s="54">
        <f>IF(AA24=1,0.7,IF(AA24=2,2,IF(AA24=3,3,IF(AA24="DNS",Зарегистрировано_участников+1,IF(AA24="DNF",Зарегистрировано_участников+1,IF(AA24="DSQ",Зарегистрировано_участников+1,AA24))))))</f>
        <v>0</v>
      </c>
      <c r="AC24" s="53"/>
      <c r="AD24" s="54">
        <f>IF(AC24=1,0.7,IF(AC24=2,2,IF(AC24=3,3,IF(AC24="DNS",Зарегистрировано_участников+1,IF(AC24="DNF",Зарегистрировано_участников+1,IF(AC24="DSQ",Зарегистрировано_участников+1,AC24))))))</f>
        <v>0</v>
      </c>
      <c r="AE24" s="53"/>
      <c r="AF24" s="54">
        <f>IF(AE24=1,0.7,IF(AE24=2,2,IF(AE24=3,3,IF(AE24="DNS",Зарегистрировано_участников+1,IF(AE24="DNF",Зарегистрировано_участников+1,IF(AE24="DSQ",Зарегистрировано_участников+1,AE24))))))</f>
        <v>0</v>
      </c>
      <c r="AG24" s="53"/>
      <c r="AH24" s="54">
        <f>IF(AG24=1,0.7,IF(AG24=2,2,IF(AG24=3,3,IF(AG24="DNS",Зарегистрировано_участников+1,IF(AG24="DNF",Зарегистрировано_участников+1,IF(AG24="DSQ",Зарегистрировано_участников+1,AG24))))))</f>
        <v>0</v>
      </c>
      <c r="AI24" s="53"/>
      <c r="AJ24" s="54">
        <f>IF(AI24=1,0.7,IF(AI24=2,2,IF(AI24=3,3,IF(AI24="DNS",Зарегистрировано_участников+1,IF(AI24="DNF",Зарегистрировано_участников+1,IF(AI24="DSQ",Зарегистрировано_участников+1,AI24))))))</f>
        <v>0</v>
      </c>
      <c r="AK24" s="53"/>
      <c r="AL24" s="54">
        <f>IF(AK24=1,0.7,IF(AK24=2,2,IF(AK24=3,3,IF(AK24="DNS",Зарегистрировано_участников+1,IF(AK24="DNF",Зарегистрировано_участников+1,IF(AK24="DSQ",Зарегистрировано_участников+1,AK24))))))</f>
        <v>0</v>
      </c>
      <c r="AM24" s="55">
        <f>SUM(J24,L24,N24,P24,R24,T24,V24,X24,Z24,AB24,AD24,AF24,AH24,AJ24,AL24)</f>
        <v>196</v>
      </c>
      <c r="AN24" s="50">
        <f>AM24-BG24</f>
        <v>167</v>
      </c>
      <c r="AO24" s="56">
        <f>AM24-BG24-BH24</f>
        <v>138</v>
      </c>
      <c r="AP24" s="56">
        <f t="shared" si="1"/>
        <v>109</v>
      </c>
      <c r="AQ24" s="47">
        <f t="shared" si="2"/>
        <v>5</v>
      </c>
      <c r="AR24" s="47">
        <f t="shared" si="3"/>
        <v>10</v>
      </c>
      <c r="AS24" s="47">
        <f t="shared" si="4"/>
        <v>7</v>
      </c>
      <c r="AT24" s="47">
        <f t="shared" si="5"/>
        <v>29</v>
      </c>
      <c r="AU24" s="47">
        <f t="shared" si="6"/>
        <v>29</v>
      </c>
      <c r="AV24" s="47">
        <f t="shared" si="7"/>
        <v>29</v>
      </c>
      <c r="AW24" s="47">
        <f t="shared" si="8"/>
        <v>29</v>
      </c>
      <c r="AX24" s="47">
        <f t="shared" si="9"/>
        <v>29</v>
      </c>
      <c r="AY24" s="47">
        <f t="shared" si="10"/>
        <v>29</v>
      </c>
      <c r="AZ24" s="47">
        <f t="shared" si="11"/>
        <v>0</v>
      </c>
      <c r="BA24" s="47">
        <f t="shared" si="12"/>
        <v>0</v>
      </c>
      <c r="BB24" s="47">
        <f t="shared" si="13"/>
        <v>0</v>
      </c>
      <c r="BC24" s="47">
        <f t="shared" si="14"/>
        <v>0</v>
      </c>
      <c r="BD24" s="47">
        <f t="shared" si="15"/>
        <v>0</v>
      </c>
      <c r="BE24" s="47">
        <f t="shared" si="16"/>
        <v>0</v>
      </c>
      <c r="BF24" s="47">
        <f t="shared" si="17"/>
        <v>196</v>
      </c>
      <c r="BG24" s="29">
        <f t="shared" si="18"/>
        <v>29</v>
      </c>
      <c r="BH24" s="5">
        <f t="shared" si="19"/>
        <v>29</v>
      </c>
      <c r="BI24" s="30">
        <f t="shared" si="20"/>
        <v>29</v>
      </c>
    </row>
    <row r="25" spans="1:61" ht="15" customHeight="1">
      <c r="A25" s="51">
        <f t="shared" si="21"/>
        <v>19</v>
      </c>
      <c r="B25" s="57">
        <f>'Стартовый протокол'!E24</f>
        <v>0</v>
      </c>
      <c r="C25" s="58">
        <f>'Стартовый протокол'!C13</f>
        <v>23</v>
      </c>
      <c r="D25" s="59" t="str">
        <f>'Стартовый протокол'!B13</f>
        <v>Минаев Борис</v>
      </c>
      <c r="E25" s="61">
        <f>'Стартовый протокол'!D13</f>
        <v>1994</v>
      </c>
      <c r="F25" s="61" t="str">
        <f>'Стартовый протокол'!F13</f>
        <v>Норд-Вест Школа ветра</v>
      </c>
      <c r="G25" s="61"/>
      <c r="H25" s="61" t="str">
        <f>'Стартовый протокол'!H13</f>
        <v>Москва</v>
      </c>
      <c r="I25" s="31">
        <v>11</v>
      </c>
      <c r="J25" s="52">
        <f>IF(I25=1,0.7,IF(I25=2,2,IF(I25=3,3,IF(I25="DNS",Зарегистрировано_участников+1,IF(I25="DNF",Зарегистрировано_участников+1,IF(I25="DSQ",Зарегистрировано_участников+1,I25))))))</f>
        <v>11</v>
      </c>
      <c r="K25" s="53">
        <v>8</v>
      </c>
      <c r="L25" s="54">
        <f>IF(K25=1,0.7,IF(K25=2,2,IF(K25=3,3,IF(K25="DNS",Зарегистрировано_участников+1,IF(K25="DNF",Зарегистрировано_участников+1,IF(K25="DSQ",Зарегистрировано_участников+1,K25))))))</f>
        <v>8</v>
      </c>
      <c r="M25" s="53">
        <v>9</v>
      </c>
      <c r="N25" s="54">
        <f>IF(M25=1,0.7,IF(M25=2,2,IF(M25=3,3,IF(M25="DNS",Зарегистрировано_участников+1,IF(M25="DNF",Зарегистрировано_участников+1,IF(M25="DSQ",Зарегистрировано_участников+1,M25))))))</f>
        <v>9</v>
      </c>
      <c r="O25" s="53" t="s">
        <v>96</v>
      </c>
      <c r="P25" s="54">
        <f>IF(O25=1,0.7,IF(O25=2,2,IF(O25=3,3,IF(O25="DNS",Зарегистрировано_участников+1,IF(O25="DNF",Зарегистрировано_участников+1,IF(O25="DSQ",Зарегистрировано_участников+1,O25))))))</f>
        <v>29</v>
      </c>
      <c r="Q25" s="53" t="s">
        <v>96</v>
      </c>
      <c r="R25" s="54">
        <f>IF(Q25=1,0.7,IF(Q25=2,2,IF(Q25=3,3,IF(Q25="DNS",Зарегистрировано_участников+1,IF(Q25="DNF",Зарегистрировано_участников+1,IF(Q25="DSQ",Зарегистрировано_участников+1,Q25))))))</f>
        <v>29</v>
      </c>
      <c r="S25" s="53" t="s">
        <v>96</v>
      </c>
      <c r="T25" s="54">
        <f>IF(S25=1,0.7,IF(S25=2,2,IF(S25=3,3,IF(S25="DNS",Зарегистрировано_участников+1,IF(S25="DNF",Зарегистрировано_участников+1,IF(S25="DSQ",Зарегистрировано_участников+1,S25))))))</f>
        <v>29</v>
      </c>
      <c r="U25" s="53" t="s">
        <v>96</v>
      </c>
      <c r="V25" s="54">
        <f>IF(U25=1,0.7,IF(U25=2,2,IF(U25=3,3,IF(U25="DNS",Зарегистрировано_участников+1,IF(U25="DNF",Зарегистрировано_участников+1,IF(U25="DSQ",Зарегистрировано_участников+1,U25))))))</f>
        <v>29</v>
      </c>
      <c r="W25" s="53" t="s">
        <v>96</v>
      </c>
      <c r="X25" s="54">
        <f>IF(W25=1,0.7,IF(W25=2,2,IF(W25=3,3,IF(W25="DNS",Зарегистрировано_участников+1,IF(W25="DNF",Зарегистрировано_участников+1,IF(W25="DSQ",Зарегистрировано_участников+1,W25))))))</f>
        <v>29</v>
      </c>
      <c r="Y25" s="53" t="s">
        <v>96</v>
      </c>
      <c r="Z25" s="54">
        <f>IF(Y25=1,0.7,IF(Y25=2,2,IF(Y25=3,3,IF(Y25="DNS",Зарегистрировано_участников+1,IF(Y25="DNF",Зарегистрировано_участников+1,IF(Y25="DSQ",Зарегистрировано_участников+1,Y25))))))</f>
        <v>29</v>
      </c>
      <c r="AA25" s="53"/>
      <c r="AB25" s="54">
        <f>IF(AA25=1,0.7,IF(AA25=2,2,IF(AA25=3,3,IF(AA25="DNS",Зарегистрировано_участников+1,IF(AA25="DNF",Зарегистрировано_участников+1,IF(AA25="DSQ",Зарегистрировано_участников+1,AA25))))))</f>
        <v>0</v>
      </c>
      <c r="AC25" s="53"/>
      <c r="AD25" s="54">
        <f>IF(AC25=1,0.7,IF(AC25=2,2,IF(AC25=3,3,IF(AC25="DNS",Зарегистрировано_участников+1,IF(AC25="DNF",Зарегистрировано_участников+1,IF(AC25="DSQ",Зарегистрировано_участников+1,AC25))))))</f>
        <v>0</v>
      </c>
      <c r="AE25" s="53"/>
      <c r="AF25" s="54">
        <f>IF(AE25=1,0.7,IF(AE25=2,2,IF(AE25=3,3,IF(AE25="DNS",Зарегистрировано_участников+1,IF(AE25="DNF",Зарегистрировано_участников+1,IF(AE25="DSQ",Зарегистрировано_участников+1,AE25))))))</f>
        <v>0</v>
      </c>
      <c r="AG25" s="53"/>
      <c r="AH25" s="54">
        <f>IF(AG25=1,0.7,IF(AG25=2,2,IF(AG25=3,3,IF(AG25="DNS",Зарегистрировано_участников+1,IF(AG25="DNF",Зарегистрировано_участников+1,IF(AG25="DSQ",Зарегистрировано_участников+1,AG25))))))</f>
        <v>0</v>
      </c>
      <c r="AI25" s="53"/>
      <c r="AJ25" s="54">
        <f>IF(AI25=1,0.7,IF(AI25=2,2,IF(AI25=3,3,IF(AI25="DNS",Зарегистрировано_участников+1,IF(AI25="DNF",Зарегистрировано_участников+1,IF(AI25="DSQ",Зарегистрировано_участников+1,AI25))))))</f>
        <v>0</v>
      </c>
      <c r="AK25" s="53"/>
      <c r="AL25" s="54">
        <f>IF(AK25=1,0.7,IF(AK25=2,2,IF(AK25=3,3,IF(AK25="DNS",Зарегистрировано_участников+1,IF(AK25="DNF",Зарегистрировано_участников+1,IF(AK25="DSQ",Зарегистрировано_участников+1,AK25))))))</f>
        <v>0</v>
      </c>
      <c r="AM25" s="55">
        <f>SUM(J25,L25,N25,P25,R25,T25,V25,X25,Z25,AB25,AD25,AF25,AH25,AJ25,AL25)</f>
        <v>202</v>
      </c>
      <c r="AN25" s="50">
        <f>AM25-BG25</f>
        <v>173</v>
      </c>
      <c r="AO25" s="56">
        <f>AM25-BG25-BH25</f>
        <v>144</v>
      </c>
      <c r="AP25" s="56">
        <f t="shared" si="1"/>
        <v>115</v>
      </c>
      <c r="AQ25" s="47">
        <f t="shared" si="2"/>
        <v>11</v>
      </c>
      <c r="AR25" s="47">
        <f t="shared" si="3"/>
        <v>8</v>
      </c>
      <c r="AS25" s="47">
        <f t="shared" si="4"/>
        <v>9</v>
      </c>
      <c r="AT25" s="47">
        <f t="shared" si="5"/>
        <v>29</v>
      </c>
      <c r="AU25" s="47">
        <f t="shared" si="6"/>
        <v>29</v>
      </c>
      <c r="AV25" s="47">
        <f t="shared" si="7"/>
        <v>29</v>
      </c>
      <c r="AW25" s="47">
        <f t="shared" si="8"/>
        <v>29</v>
      </c>
      <c r="AX25" s="47">
        <f t="shared" si="9"/>
        <v>29</v>
      </c>
      <c r="AY25" s="47">
        <f t="shared" si="10"/>
        <v>29</v>
      </c>
      <c r="AZ25" s="47">
        <f t="shared" si="11"/>
        <v>0</v>
      </c>
      <c r="BA25" s="47">
        <f t="shared" si="12"/>
        <v>0</v>
      </c>
      <c r="BB25" s="47">
        <f t="shared" si="13"/>
        <v>0</v>
      </c>
      <c r="BC25" s="47">
        <f t="shared" si="14"/>
        <v>0</v>
      </c>
      <c r="BD25" s="47">
        <f t="shared" si="15"/>
        <v>0</v>
      </c>
      <c r="BE25" s="47">
        <f t="shared" si="16"/>
        <v>0</v>
      </c>
      <c r="BF25" s="47">
        <f t="shared" si="17"/>
        <v>202</v>
      </c>
      <c r="BG25" s="29">
        <f t="shared" si="18"/>
        <v>29</v>
      </c>
      <c r="BH25" s="5">
        <f t="shared" si="19"/>
        <v>29</v>
      </c>
      <c r="BI25" s="30">
        <f t="shared" si="20"/>
        <v>29</v>
      </c>
    </row>
    <row r="26" spans="1:61" ht="15" customHeight="1">
      <c r="A26" s="51">
        <f t="shared" si="21"/>
        <v>20</v>
      </c>
      <c r="B26" s="57">
        <f>'Стартовый протокол'!E25</f>
        <v>0</v>
      </c>
      <c r="C26" s="58">
        <f>'Стартовый протокол'!C25</f>
        <v>98</v>
      </c>
      <c r="D26" s="59" t="str">
        <f>'Стартовый протокол'!B25</f>
        <v>Тарковский Андрей</v>
      </c>
      <c r="E26" s="61">
        <f>'Стартовый протокол'!D25</f>
        <v>1980</v>
      </c>
      <c r="F26" s="61"/>
      <c r="G26" s="61"/>
      <c r="H26" s="61" t="str">
        <f>'Стартовый протокол'!H25</f>
        <v>Москва</v>
      </c>
      <c r="I26" s="31" t="s">
        <v>96</v>
      </c>
      <c r="J26" s="52">
        <f>IF(I26=1,0.7,IF(I26=2,2,IF(I26=3,3,IF(I26="DNS",Зарегистрировано_участников+1,IF(I26="DNF",Зарегистрировано_участников+1,IF(I26="DSQ",Зарегистрировано_участников+1,I26))))))</f>
        <v>29</v>
      </c>
      <c r="K26" s="31" t="s">
        <v>96</v>
      </c>
      <c r="L26" s="54">
        <f>IF(K26=1,0.7,IF(K26=2,2,IF(K26=3,3,IF(K26="DNS",Зарегистрировано_участников+1,IF(K26="DNF",Зарегистрировано_участников+1,IF(K26="DSQ",Зарегистрировано_участников+1,K26))))))</f>
        <v>29</v>
      </c>
      <c r="M26" s="31" t="s">
        <v>96</v>
      </c>
      <c r="N26" s="54">
        <f>IF(M26=1,0.7,IF(M26=2,2,IF(M26=3,3,IF(M26="DNS",Зарегистрировано_участников+1,IF(M26="DNF",Зарегистрировано_участников+1,IF(M26="DSQ",Зарегистрировано_участников+1,M26))))))</f>
        <v>29</v>
      </c>
      <c r="O26" s="53" t="s">
        <v>121</v>
      </c>
      <c r="P26" s="54">
        <f>IF(O26=1,0.7,IF(O26=2,2,IF(O26=3,3,IF(O26="DNS",Зарегистрировано_участников+1,IF(O26="DNF",Зарегистрировано_участников+1,IF(O26="DSQ",Зарегистрировано_участников+1,O26))))))</f>
        <v>29</v>
      </c>
      <c r="Q26" s="53" t="s">
        <v>121</v>
      </c>
      <c r="R26" s="54">
        <f>IF(Q26=1,0.7,IF(Q26=2,2,IF(Q26=3,3,IF(Q26="DNS",Зарегистрировано_участников+1,IF(Q26="DNF",Зарегистрировано_участников+1,IF(Q26="DSQ",Зарегистрировано_участников+1,Q26))))))</f>
        <v>29</v>
      </c>
      <c r="S26" s="53">
        <v>15</v>
      </c>
      <c r="T26" s="54">
        <f>IF(S26=1,0.7,IF(S26=2,2,IF(S26=3,3,IF(S26="DNS",Зарегистрировано_участников+1,IF(S26="DNF",Зарегистрировано_участников+1,IF(S26="DSQ",Зарегистрировано_участников+1,S26))))))</f>
        <v>15</v>
      </c>
      <c r="U26" s="53">
        <v>17</v>
      </c>
      <c r="V26" s="54">
        <f>IF(U26=1,0.7,IF(U26=2,2,IF(U26=3,3,IF(U26="DNS",Зарегистрировано_участников+1,IF(U26="DNF",Зарегистрировано_участников+1,IF(U26="DSQ",Зарегистрировано_участников+1,U26))))))</f>
        <v>17</v>
      </c>
      <c r="W26" s="53">
        <v>17</v>
      </c>
      <c r="X26" s="54">
        <f>IF(W26=1,0.7,IF(W26=2,2,IF(W26=3,3,IF(W26="DNS",Зарегистрировано_участников+1,IF(W26="DNF",Зарегистрировано_участников+1,IF(W26="DSQ",Зарегистрировано_участников+1,W26))))))</f>
        <v>17</v>
      </c>
      <c r="Y26" s="53">
        <v>11</v>
      </c>
      <c r="Z26" s="54">
        <f>IF(Y26=1,0.7,IF(Y26=2,2,IF(Y26=3,3,IF(Y26="DNS",Зарегистрировано_участников+1,IF(Y26="DNF",Зарегистрировано_участников+1,IF(Y26="DSQ",Зарегистрировано_участников+1,Y26))))))</f>
        <v>11</v>
      </c>
      <c r="AA26" s="53"/>
      <c r="AB26" s="54">
        <f>IF(AA26=1,0.7,IF(AA26=2,2,IF(AA26=3,3,IF(AA26="DNS",Зарегистрировано_участников+1,IF(AA26="DNF",Зарегистрировано_участников+1,IF(AA26="DSQ",Зарегистрировано_участников+1,AA26))))))</f>
        <v>0</v>
      </c>
      <c r="AC26" s="53"/>
      <c r="AD26" s="54">
        <f>IF(AC26=1,0.7,IF(AC26=2,2,IF(AC26=3,3,IF(AC26="DNS",Зарегистрировано_участников+1,IF(AC26="DNF",Зарегистрировано_участников+1,IF(AC26="DSQ",Зарегистрировано_участников+1,AC26))))))</f>
        <v>0</v>
      </c>
      <c r="AE26" s="53"/>
      <c r="AF26" s="54">
        <f>IF(AE26=1,0.7,IF(AE26=2,2,IF(AE26=3,3,IF(AE26="DNS",Зарегистрировано_участников+1,IF(AE26="DNF",Зарегистрировано_участников+1,IF(AE26="DSQ",Зарегистрировано_участников+1,AE26))))))</f>
        <v>0</v>
      </c>
      <c r="AG26" s="53"/>
      <c r="AH26" s="54">
        <f>IF(AG26=1,0.7,IF(AG26=2,2,IF(AG26=3,3,IF(AG26="DNS",Зарегистрировано_участников+1,IF(AG26="DNF",Зарегистрировано_участников+1,IF(AG26="DSQ",Зарегистрировано_участников+1,AG26))))))</f>
        <v>0</v>
      </c>
      <c r="AI26" s="53"/>
      <c r="AJ26" s="54">
        <f>IF(AI26=1,0.7,IF(AI26=2,2,IF(AI26=3,3,IF(AI26="DNS",Зарегистрировано_участников+1,IF(AI26="DNF",Зарегистрировано_участников+1,IF(AI26="DSQ",Зарегистрировано_участников+1,AI26))))))</f>
        <v>0</v>
      </c>
      <c r="AK26" s="53"/>
      <c r="AL26" s="54">
        <f>IF(AK26=1,0.7,IF(AK26=2,2,IF(AK26=3,3,IF(AK26="DNS",Зарегистрировано_участников+1,IF(AK26="DNF",Зарегистрировано_участников+1,IF(AK26="DSQ",Зарегистрировано_участников+1,AK26))))))</f>
        <v>0</v>
      </c>
      <c r="AM26" s="55">
        <f>SUM(J26,L26,N26,P26,R26,T26,V26,X26,Z26,AB26,AD26,AF26,AH26,AJ26,AL26)</f>
        <v>205</v>
      </c>
      <c r="AN26" s="50">
        <f>AM26-BG26</f>
        <v>176</v>
      </c>
      <c r="AO26" s="56">
        <f>AM26-BG26-BH26</f>
        <v>147</v>
      </c>
      <c r="AP26" s="56">
        <f t="shared" si="1"/>
        <v>118</v>
      </c>
      <c r="AQ26" s="47">
        <f t="shared" si="2"/>
        <v>29</v>
      </c>
      <c r="AR26" s="47">
        <f t="shared" si="3"/>
        <v>29</v>
      </c>
      <c r="AS26" s="47">
        <f t="shared" si="4"/>
        <v>29</v>
      </c>
      <c r="AT26" s="47">
        <f t="shared" si="5"/>
        <v>29</v>
      </c>
      <c r="AU26" s="47">
        <f t="shared" si="6"/>
        <v>29</v>
      </c>
      <c r="AV26" s="47">
        <f t="shared" si="7"/>
        <v>15</v>
      </c>
      <c r="AW26" s="47">
        <f t="shared" si="8"/>
        <v>17</v>
      </c>
      <c r="AX26" s="47">
        <f t="shared" si="9"/>
        <v>17</v>
      </c>
      <c r="AY26" s="47">
        <f t="shared" si="10"/>
        <v>11</v>
      </c>
      <c r="AZ26" s="47">
        <f t="shared" si="11"/>
        <v>0</v>
      </c>
      <c r="BA26" s="47">
        <f t="shared" si="12"/>
        <v>0</v>
      </c>
      <c r="BB26" s="47">
        <f t="shared" si="13"/>
        <v>0</v>
      </c>
      <c r="BC26" s="47">
        <f t="shared" si="14"/>
        <v>0</v>
      </c>
      <c r="BD26" s="47">
        <f t="shared" si="15"/>
        <v>0</v>
      </c>
      <c r="BE26" s="47">
        <f t="shared" si="16"/>
        <v>0</v>
      </c>
      <c r="BF26" s="47">
        <f t="shared" si="17"/>
        <v>205</v>
      </c>
      <c r="BG26" s="29">
        <f t="shared" si="18"/>
        <v>29</v>
      </c>
      <c r="BH26" s="5">
        <f t="shared" si="19"/>
        <v>29</v>
      </c>
      <c r="BI26" s="30">
        <f t="shared" si="20"/>
        <v>29</v>
      </c>
    </row>
    <row r="27" spans="1:61" ht="15" customHeight="1">
      <c r="A27" s="51">
        <f t="shared" si="21"/>
        <v>21</v>
      </c>
      <c r="B27" s="57">
        <f>'Стартовый протокол'!E26</f>
        <v>0</v>
      </c>
      <c r="C27" s="58">
        <f>'Стартовый протокол'!C26</f>
        <v>88</v>
      </c>
      <c r="D27" s="59" t="str">
        <f>'Стартовый протокол'!B26</f>
        <v>Запорожцев Егор</v>
      </c>
      <c r="E27" s="61">
        <f>'Стартовый протокол'!D26</f>
        <v>1982</v>
      </c>
      <c r="F27" s="61"/>
      <c r="G27" s="61"/>
      <c r="H27" s="61" t="str">
        <f>'Стартовый протокол'!H26</f>
        <v>Санкт-Петербург</v>
      </c>
      <c r="I27" s="31" t="s">
        <v>96</v>
      </c>
      <c r="J27" s="54">
        <f>IF(I27=1,0.7,IF(I27=2,2,IF(I27=3,3,IF(I27="DNS",Зарегистрировано_участников+1,IF(I27="DNF",Зарегистрировано_участников+1,IF(I27="DSQ",Зарегистрировано_участников+1,I27))))))</f>
        <v>29</v>
      </c>
      <c r="K27" s="31" t="s">
        <v>96</v>
      </c>
      <c r="L27" s="54">
        <f>IF(K27=1,0.7,IF(K27=2,2,IF(K27=3,3,IF(K27="DNS",Зарегистрировано_участников+1,IF(K27="DNF",Зарегистрировано_участников+1,IF(K27="DSQ",Зарегистрировано_участников+1,K27))))))</f>
        <v>29</v>
      </c>
      <c r="M27" s="31" t="s">
        <v>96</v>
      </c>
      <c r="N27" s="54">
        <f>IF(M27=1,0.7,IF(M27=2,2,IF(M27=3,3,IF(M27="DNS",Зарегистрировано_участников+1,IF(M27="DNF",Зарегистрировано_участников+1,IF(M27="DSQ",Зарегистрировано_участников+1,M27))))))</f>
        <v>29</v>
      </c>
      <c r="O27" s="53" t="s">
        <v>96</v>
      </c>
      <c r="P27" s="54">
        <f>IF(O27=1,0.7,IF(O27=2,2,IF(O27=3,3,IF(O27="DNS",Зарегистрировано_участников+1,IF(O27="DNF",Зарегистрировано_участников+1,IF(O27="DSQ",Зарегистрировано_участников+1,O27))))))</f>
        <v>29</v>
      </c>
      <c r="Q27" s="53" t="s">
        <v>96</v>
      </c>
      <c r="R27" s="54">
        <f>IF(Q27=1,0.7,IF(Q27=2,2,IF(Q27=3,3,IF(Q27="DNS",Зарегистрировано_участников+1,IF(Q27="DNF",Зарегистрировано_участников+1,IF(Q27="DSQ",Зарегистрировано_участников+1,Q27))))))</f>
        <v>29</v>
      </c>
      <c r="S27" s="53" t="s">
        <v>96</v>
      </c>
      <c r="T27" s="54">
        <f>IF(S27=1,0.7,IF(S27=2,2,IF(S27=3,3,IF(S27="DNS",Зарегистрировано_участников+1,IF(S27="DNF",Зарегистрировано_участников+1,IF(S27="DSQ",Зарегистрировано_участников+1,S27))))))</f>
        <v>29</v>
      </c>
      <c r="U27" s="53">
        <v>4</v>
      </c>
      <c r="V27" s="54">
        <f>IF(U27=1,0.7,IF(U27=2,2,IF(U27=3,3,IF(U27="DNS",Зарегистрировано_участников+1,IF(U27="DNF",Зарегистрировано_участников+1,IF(U27="DSQ",Зарегистрировано_участников+1,U27))))))</f>
        <v>4</v>
      </c>
      <c r="W27" s="53">
        <v>11</v>
      </c>
      <c r="X27" s="54">
        <f>IF(W27=1,0.7,IF(W27=2,2,IF(W27=3,3,IF(W27="DNS",Зарегистрировано_участников+1,IF(W27="DNF",Зарегистрировано_участников+1,IF(W27="DSQ",Зарегистрировано_участников+1,W27))))))</f>
        <v>11</v>
      </c>
      <c r="Y27" s="53" t="s">
        <v>121</v>
      </c>
      <c r="Z27" s="54">
        <f>IF(Y27=1,0.7,IF(Y27=2,2,IF(Y27=3,3,IF(Y27="DNS",Зарегистрировано_участников+1,IF(Y27="DNF",Зарегистрировано_участников+1,IF(Y27="DSQ",Зарегистрировано_участников+1,Y27))))))</f>
        <v>29</v>
      </c>
      <c r="AA27" s="53"/>
      <c r="AB27" s="54">
        <f>IF(AA27=1,0.7,IF(AA27=2,2,IF(AA27=3,3,IF(AA27="DNS",Зарегистрировано_участников+1,IF(AA27="DNF",Зарегистрировано_участников+1,IF(AA27="DSQ",Зарегистрировано_участников+1,AA27))))))</f>
        <v>0</v>
      </c>
      <c r="AC27" s="53"/>
      <c r="AD27" s="54">
        <f>IF(AC27=1,0.7,IF(AC27=2,2,IF(AC27=3,3,IF(AC27="DNS",Зарегистрировано_участников+1,IF(AC27="DNF",Зарегистрировано_участников+1,IF(AC27="DSQ",Зарегистрировано_участников+1,AC27))))))</f>
        <v>0</v>
      </c>
      <c r="AE27" s="53"/>
      <c r="AF27" s="54">
        <f>IF(AE27=1,0.7,IF(AE27=2,2,IF(AE27=3,3,IF(AE27="DNS",Зарегистрировано_участников+1,IF(AE27="DNF",Зарегистрировано_участников+1,IF(AE27="DSQ",Зарегистрировано_участников+1,AE27))))))</f>
        <v>0</v>
      </c>
      <c r="AG27" s="53"/>
      <c r="AH27" s="54">
        <f>IF(AG27=1,0.7,IF(AG27=2,2,IF(AG27=3,3,IF(AG27="DNS",Зарегистрировано_участников+1,IF(AG27="DNF",Зарегистрировано_участников+1,IF(AG27="DSQ",Зарегистрировано_участников+1,AG27))))))</f>
        <v>0</v>
      </c>
      <c r="AI27" s="53"/>
      <c r="AJ27" s="54">
        <f>IF(AI27=1,0.7,IF(AI27=2,2,IF(AI27=3,3,IF(AI27="DNS",Зарегистрировано_участников+1,IF(AI27="DNF",Зарегистрировано_участников+1,IF(AI27="DSQ",Зарегистрировано_участников+1,AI27))))))</f>
        <v>0</v>
      </c>
      <c r="AK27" s="53"/>
      <c r="AL27" s="54">
        <f>IF(AK27=1,0.7,IF(AK27=2,2,IF(AK27=3,3,IF(AK27="DNS",Зарегистрировано_участников+1,IF(AK27="DNF",Зарегистрировано_участников+1,IF(AK27="DSQ",Зарегистрировано_участников+1,AK27))))))</f>
        <v>0</v>
      </c>
      <c r="AM27" s="55">
        <f>SUM(J27,L27,N27,P27,R27,T27,V27,X27,Z27,AB27,AD27,AF27,AH27,AJ27,AL27)</f>
        <v>218</v>
      </c>
      <c r="AN27" s="50">
        <f>AM27-BG27</f>
        <v>189</v>
      </c>
      <c r="AO27" s="56">
        <f>AM27-BG27-BH27</f>
        <v>160</v>
      </c>
      <c r="AP27" s="56">
        <f t="shared" si="1"/>
        <v>131</v>
      </c>
      <c r="AQ27" s="47">
        <f t="shared" si="2"/>
        <v>29</v>
      </c>
      <c r="AR27" s="47">
        <f t="shared" si="3"/>
        <v>29</v>
      </c>
      <c r="AS27" s="47">
        <f t="shared" si="4"/>
        <v>29</v>
      </c>
      <c r="AT27" s="47">
        <f t="shared" si="5"/>
        <v>29</v>
      </c>
      <c r="AU27" s="47">
        <f t="shared" si="6"/>
        <v>29</v>
      </c>
      <c r="AV27" s="47">
        <f t="shared" si="7"/>
        <v>29</v>
      </c>
      <c r="AW27" s="47">
        <f t="shared" si="8"/>
        <v>4</v>
      </c>
      <c r="AX27" s="47">
        <f t="shared" si="9"/>
        <v>11</v>
      </c>
      <c r="AY27" s="47">
        <f t="shared" si="10"/>
        <v>29</v>
      </c>
      <c r="AZ27" s="47">
        <f t="shared" si="11"/>
        <v>0</v>
      </c>
      <c r="BA27" s="47">
        <f t="shared" si="12"/>
        <v>0</v>
      </c>
      <c r="BB27" s="47">
        <f t="shared" si="13"/>
        <v>0</v>
      </c>
      <c r="BC27" s="47">
        <f t="shared" si="14"/>
        <v>0</v>
      </c>
      <c r="BD27" s="47">
        <f t="shared" si="15"/>
        <v>0</v>
      </c>
      <c r="BE27" s="47">
        <f t="shared" si="16"/>
        <v>0</v>
      </c>
      <c r="BF27" s="47">
        <f t="shared" si="17"/>
        <v>218</v>
      </c>
      <c r="BG27" s="29">
        <f t="shared" si="18"/>
        <v>29</v>
      </c>
      <c r="BH27" s="5">
        <f t="shared" si="19"/>
        <v>29</v>
      </c>
      <c r="BI27" s="30">
        <f t="shared" si="20"/>
        <v>29</v>
      </c>
    </row>
    <row r="28" spans="1:61" ht="15" customHeight="1">
      <c r="A28" s="51">
        <f t="shared" si="21"/>
        <v>22</v>
      </c>
      <c r="B28" s="57">
        <f>'Стартовый протокол'!E27</f>
        <v>0</v>
      </c>
      <c r="C28" s="58">
        <f>'Стартовый протокол'!C20</f>
        <v>145</v>
      </c>
      <c r="D28" s="59" t="str">
        <f>'Стартовый протокол'!B20</f>
        <v>Лапин Алексей</v>
      </c>
      <c r="E28" s="61">
        <f>'Стартовый протокол'!D20</f>
        <v>1970</v>
      </c>
      <c r="F28" s="61"/>
      <c r="G28" s="61"/>
      <c r="H28" s="61" t="str">
        <f>'Стартовый протокол'!H20</f>
        <v>Москва</v>
      </c>
      <c r="I28" s="31" t="s">
        <v>96</v>
      </c>
      <c r="J28" s="52">
        <f>IF(I28=1,0.7,IF(I28=2,2,IF(I28=3,3,IF(I28="DNS",Зарегистрировано_участников+1,IF(I28="DNF",Зарегистрировано_участников+1,IF(I28="DSQ",Зарегистрировано_участников+1,I28))))))</f>
        <v>29</v>
      </c>
      <c r="K28" s="31" t="s">
        <v>96</v>
      </c>
      <c r="L28" s="54">
        <f>IF(K28=1,0.7,IF(K28=2,2,IF(K28=3,3,IF(K28="DNS",Зарегистрировано_участников+1,IF(K28="DNF",Зарегистрировано_участников+1,IF(K28="DSQ",Зарегистрировано_участников+1,K28))))))</f>
        <v>29</v>
      </c>
      <c r="M28" s="31" t="s">
        <v>96</v>
      </c>
      <c r="N28" s="54">
        <f>IF(M28=1,0.7,IF(M28=2,2,IF(M28=3,3,IF(M28="DNS",Зарегистрировано_участников+1,IF(M28="DNF",Зарегистрировано_участников+1,IF(M28="DSQ",Зарегистрировано_участников+1,M28))))))</f>
        <v>29</v>
      </c>
      <c r="O28" s="53">
        <v>10</v>
      </c>
      <c r="P28" s="54">
        <f>IF(O28=1,0.7,IF(O28=2,2,IF(O28=3,3,IF(O28="DNS",Зарегистрировано_участников+1,IF(O28="DNF",Зарегистрировано_участников+1,IF(O28="DSQ",Зарегистрировано_участников+1,O28))))))</f>
        <v>10</v>
      </c>
      <c r="Q28" s="53">
        <v>15</v>
      </c>
      <c r="R28" s="54">
        <f>IF(Q28=1,0.7,IF(Q28=2,2,IF(Q28=3,3,IF(Q28="DNS",Зарегистрировано_участников+1,IF(Q28="DNF",Зарегистрировано_участников+1,IF(Q28="DSQ",Зарегистрировано_участников+1,Q28))))))</f>
        <v>15</v>
      </c>
      <c r="S28" s="53" t="s">
        <v>96</v>
      </c>
      <c r="T28" s="54">
        <f>IF(S28=1,0.7,IF(S28=2,2,IF(S28=3,3,IF(S28="DNS",Зарегистрировано_участников+1,IF(S28="DNF",Зарегистрировано_участников+1,IF(S28="DSQ",Зарегистрировано_участников+1,S28))))))</f>
        <v>29</v>
      </c>
      <c r="U28" s="53" t="s">
        <v>96</v>
      </c>
      <c r="V28" s="54">
        <f>IF(U28=1,0.7,IF(U28=2,2,IF(U28=3,3,IF(U28="DNS",Зарегистрировано_участников+1,IF(U28="DNF",Зарегистрировано_участников+1,IF(U28="DSQ",Зарегистрировано_участников+1,U28))))))</f>
        <v>29</v>
      </c>
      <c r="W28" s="53" t="s">
        <v>96</v>
      </c>
      <c r="X28" s="54">
        <f>IF(W28=1,0.7,IF(W28=2,2,IF(W28=3,3,IF(W28="DNS",Зарегистрировано_участников+1,IF(W28="DNF",Зарегистрировано_участников+1,IF(W28="DSQ",Зарегистрировано_участников+1,W28))))))</f>
        <v>29</v>
      </c>
      <c r="Y28" s="53" t="s">
        <v>96</v>
      </c>
      <c r="Z28" s="54">
        <f>IF(Y28=1,0.7,IF(Y28=2,2,IF(Y28=3,3,IF(Y28="DNS",Зарегистрировано_участников+1,IF(Y28="DNF",Зарегистрировано_участников+1,IF(Y28="DSQ",Зарегистрировано_участников+1,Y28))))))</f>
        <v>29</v>
      </c>
      <c r="AA28" s="53"/>
      <c r="AB28" s="54">
        <f>IF(AA28=1,0.7,IF(AA28=2,2,IF(AA28=3,3,IF(AA28="DNS",Зарегистрировано_участников+1,IF(AA28="DNF",Зарегистрировано_участников+1,IF(AA28="DSQ",Зарегистрировано_участников+1,AA28))))))</f>
        <v>0</v>
      </c>
      <c r="AC28" s="53"/>
      <c r="AD28" s="54">
        <f>IF(AC28=1,0.7,IF(AC28=2,2,IF(AC28=3,3,IF(AC28="DNS",Зарегистрировано_участников+1,IF(AC28="DNF",Зарегистрировано_участников+1,IF(AC28="DSQ",Зарегистрировано_участников+1,AC28))))))</f>
        <v>0</v>
      </c>
      <c r="AE28" s="53"/>
      <c r="AF28" s="54">
        <f>IF(AE28=1,0.7,IF(AE28=2,2,IF(AE28=3,3,IF(AE28="DNS",Зарегистрировано_участников+1,IF(AE28="DNF",Зарегистрировано_участников+1,IF(AE28="DSQ",Зарегистрировано_участников+1,AE28))))))</f>
        <v>0</v>
      </c>
      <c r="AG28" s="53"/>
      <c r="AH28" s="54">
        <f>IF(AG28=1,0.7,IF(AG28=2,2,IF(AG28=3,3,IF(AG28="DNS",Зарегистрировано_участников+1,IF(AG28="DNF",Зарегистрировано_участников+1,IF(AG28="DSQ",Зарегистрировано_участников+1,AG28))))))</f>
        <v>0</v>
      </c>
      <c r="AI28" s="53"/>
      <c r="AJ28" s="54">
        <f>IF(AI28=1,0.7,IF(AI28=2,2,IF(AI28=3,3,IF(AI28="DNS",Зарегистрировано_участников+1,IF(AI28="DNF",Зарегистрировано_участников+1,IF(AI28="DSQ",Зарегистрировано_участников+1,AI28))))))</f>
        <v>0</v>
      </c>
      <c r="AK28" s="53"/>
      <c r="AL28" s="54">
        <f>IF(AK28=1,0.7,IF(AK28=2,2,IF(AK28=3,3,IF(AK28="DNS",Зарегистрировано_участников+1,IF(AK28="DNF",Зарегистрировано_участников+1,IF(AK28="DSQ",Зарегистрировано_участников+1,AK28))))))</f>
        <v>0</v>
      </c>
      <c r="AM28" s="55">
        <f>SUM(J28,L28,N28,P28,R28,T28,V28,X28,Z28,AB28,AD28,AF28,AH28,AJ28,AL28)</f>
        <v>228</v>
      </c>
      <c r="AN28" s="50">
        <f>AM28-BG28</f>
        <v>199</v>
      </c>
      <c r="AO28" s="56">
        <f>AM28-BG28-BH28</f>
        <v>170</v>
      </c>
      <c r="AP28" s="56">
        <f t="shared" si="1"/>
        <v>141</v>
      </c>
      <c r="AQ28" s="47">
        <f t="shared" si="2"/>
        <v>29</v>
      </c>
      <c r="AR28" s="47">
        <f t="shared" si="3"/>
        <v>29</v>
      </c>
      <c r="AS28" s="47">
        <f t="shared" si="4"/>
        <v>29</v>
      </c>
      <c r="AT28" s="47">
        <f t="shared" si="5"/>
        <v>10</v>
      </c>
      <c r="AU28" s="47">
        <f t="shared" si="6"/>
        <v>15</v>
      </c>
      <c r="AV28" s="47">
        <f t="shared" si="7"/>
        <v>29</v>
      </c>
      <c r="AW28" s="47">
        <f t="shared" si="8"/>
        <v>29</v>
      </c>
      <c r="AX28" s="47">
        <f t="shared" si="9"/>
        <v>29</v>
      </c>
      <c r="AY28" s="47">
        <f t="shared" si="10"/>
        <v>29</v>
      </c>
      <c r="AZ28" s="47">
        <f t="shared" si="11"/>
        <v>0</v>
      </c>
      <c r="BA28" s="47">
        <f t="shared" si="12"/>
        <v>0</v>
      </c>
      <c r="BB28" s="47">
        <f t="shared" si="13"/>
        <v>0</v>
      </c>
      <c r="BC28" s="47">
        <f t="shared" si="14"/>
        <v>0</v>
      </c>
      <c r="BD28" s="47">
        <f t="shared" si="15"/>
        <v>0</v>
      </c>
      <c r="BE28" s="47">
        <f t="shared" si="16"/>
        <v>0</v>
      </c>
      <c r="BF28" s="47">
        <f t="shared" si="17"/>
        <v>228</v>
      </c>
      <c r="BG28" s="29">
        <f t="shared" si="18"/>
        <v>29</v>
      </c>
      <c r="BH28" s="5">
        <f t="shared" si="19"/>
        <v>29</v>
      </c>
      <c r="BI28" s="30">
        <f t="shared" si="20"/>
        <v>29</v>
      </c>
    </row>
    <row r="29" spans="1:61" ht="15" customHeight="1">
      <c r="A29" s="51">
        <f t="shared" si="21"/>
        <v>23</v>
      </c>
      <c r="B29" s="57">
        <f>'Стартовый протокол'!E28</f>
        <v>0</v>
      </c>
      <c r="C29" s="58">
        <f>'Стартовый протокол'!C15</f>
        <v>16</v>
      </c>
      <c r="D29" s="59" t="str">
        <f>'Стартовый протокол'!B15</f>
        <v>Болташов Игорь</v>
      </c>
      <c r="E29" s="61">
        <f>'Стартовый протокол'!D15</f>
        <v>1970</v>
      </c>
      <c r="F29" s="61" t="str">
        <f>'Стартовый протокол'!F15</f>
        <v>Волга-Клаб</v>
      </c>
      <c r="G29" s="61" t="str">
        <f>'Стартовый протокол'!G15</f>
        <v>Башкатов В.И.</v>
      </c>
      <c r="H29" s="61" t="str">
        <f>'Стартовый протокол'!H15</f>
        <v>Казань</v>
      </c>
      <c r="I29" s="31">
        <v>8</v>
      </c>
      <c r="J29" s="52">
        <f>IF(I29=1,0.7,IF(I29=2,2,IF(I29=3,3,IF(I29="DNS",Зарегистрировано_участников+1,IF(I29="DNF",Зарегистрировано_участников+1,IF(I29="DSQ",Зарегистрировано_участников+1,I29))))))</f>
        <v>8</v>
      </c>
      <c r="K29" s="53" t="s">
        <v>96</v>
      </c>
      <c r="L29" s="54">
        <f>IF(K29=1,0.7,IF(K29=2,2,IF(K29=3,3,IF(K29="DNS",Зарегистрировано_участников+1,IF(K29="DNF",Зарегистрировано_участников+1,IF(K29="DSQ",Зарегистрировано_участников+1,K29))))))</f>
        <v>29</v>
      </c>
      <c r="M29" s="53" t="s">
        <v>96</v>
      </c>
      <c r="N29" s="54">
        <f>IF(M29=1,0.7,IF(M29=2,2,IF(M29=3,3,IF(M29="DNS",Зарегистрировано_участников+1,IF(M29="DNF",Зарегистрировано_участников+1,IF(M29="DSQ",Зарегистрировано_участников+1,M29))))))</f>
        <v>29</v>
      </c>
      <c r="O29" s="53" t="s">
        <v>96</v>
      </c>
      <c r="P29" s="54">
        <f>IF(O29=1,0.7,IF(O29=2,2,IF(O29=3,3,IF(O29="DNS",Зарегистрировано_участников+1,IF(O29="DNF",Зарегистрировано_участников+1,IF(O29="DSQ",Зарегистрировано_участников+1,O29))))))</f>
        <v>29</v>
      </c>
      <c r="Q29" s="53" t="s">
        <v>96</v>
      </c>
      <c r="R29" s="54">
        <f>IF(Q29=1,0.7,IF(Q29=2,2,IF(Q29=3,3,IF(Q29="DNS",Зарегистрировано_участников+1,IF(Q29="DNF",Зарегистрировано_участников+1,IF(Q29="DSQ",Зарегистрировано_участников+1,Q29))))))</f>
        <v>29</v>
      </c>
      <c r="S29" s="53" t="s">
        <v>96</v>
      </c>
      <c r="T29" s="54">
        <f>IF(S29=1,0.7,IF(S29=2,2,IF(S29=3,3,IF(S29="DNS",Зарегистрировано_участников+1,IF(S29="DNF",Зарегистрировано_участников+1,IF(S29="DSQ",Зарегистрировано_участников+1,S29))))))</f>
        <v>29</v>
      </c>
      <c r="U29" s="53" t="s">
        <v>96</v>
      </c>
      <c r="V29" s="54">
        <f>IF(U29=1,0.7,IF(U29=2,2,IF(U29=3,3,IF(U29="DNS",Зарегистрировано_участников+1,IF(U29="DNF",Зарегистрировано_участников+1,IF(U29="DSQ",Зарегистрировано_участников+1,U29))))))</f>
        <v>29</v>
      </c>
      <c r="W29" s="53" t="s">
        <v>96</v>
      </c>
      <c r="X29" s="54">
        <f>IF(W29=1,0.7,IF(W29=2,2,IF(W29=3,3,IF(W29="DNS",Зарегистрировано_участников+1,IF(W29="DNF",Зарегистрировано_участников+1,IF(W29="DSQ",Зарегистрировано_участников+1,W29))))))</f>
        <v>29</v>
      </c>
      <c r="Y29" s="53" t="s">
        <v>96</v>
      </c>
      <c r="Z29" s="54">
        <f>IF(Y29=1,0.7,IF(Y29=2,2,IF(Y29=3,3,IF(Y29="DNS",Зарегистрировано_участников+1,IF(Y29="DNF",Зарегистрировано_участников+1,IF(Y29="DSQ",Зарегистрировано_участников+1,Y29))))))</f>
        <v>29</v>
      </c>
      <c r="AA29" s="53"/>
      <c r="AB29" s="54">
        <f>IF(AA29=1,0.7,IF(AA29=2,2,IF(AA29=3,3,IF(AA29="DNS",Зарегистрировано_участников+1,IF(AA29="DNF",Зарегистрировано_участников+1,IF(AA29="DSQ",Зарегистрировано_участников+1,AA29))))))</f>
        <v>0</v>
      </c>
      <c r="AC29" s="53"/>
      <c r="AD29" s="54">
        <f>IF(AC29=1,0.7,IF(AC29=2,2,IF(AC29=3,3,IF(AC29="DNS",Зарегистрировано_участников+1,IF(AC29="DNF",Зарегистрировано_участников+1,IF(AC29="DSQ",Зарегистрировано_участников+1,AC29))))))</f>
        <v>0</v>
      </c>
      <c r="AE29" s="53"/>
      <c r="AF29" s="54">
        <f>IF(AE29=1,0.7,IF(AE29=2,2,IF(AE29=3,3,IF(AE29="DNS",Зарегистрировано_участников+1,IF(AE29="DNF",Зарегистрировано_участников+1,IF(AE29="DSQ",Зарегистрировано_участников+1,AE29))))))</f>
        <v>0</v>
      </c>
      <c r="AG29" s="53"/>
      <c r="AH29" s="54">
        <f>IF(AG29=1,0.7,IF(AG29=2,2,IF(AG29=3,3,IF(AG29="DNS",Зарегистрировано_участников+1,IF(AG29="DNF",Зарегистрировано_участников+1,IF(AG29="DSQ",Зарегистрировано_участников+1,AG29))))))</f>
        <v>0</v>
      </c>
      <c r="AI29" s="53"/>
      <c r="AJ29" s="54">
        <f>IF(AI29=1,0.7,IF(AI29=2,2,IF(AI29=3,3,IF(AI29="DNS",Зарегистрировано_участников+1,IF(AI29="DNF",Зарегистрировано_участников+1,IF(AI29="DSQ",Зарегистрировано_участников+1,AI29))))))</f>
        <v>0</v>
      </c>
      <c r="AK29" s="53"/>
      <c r="AL29" s="54">
        <f>IF(AK29=1,0.7,IF(AK29=2,2,IF(AK29=3,3,IF(AK29="DNS",Зарегистрировано_участников+1,IF(AK29="DNF",Зарегистрировано_участников+1,IF(AK29="DSQ",Зарегистрировано_участников+1,AK29))))))</f>
        <v>0</v>
      </c>
      <c r="AM29" s="55">
        <f>SUM(J29,L29,N29,P29,R29,T29,V29,X29,Z29,AB29,AD29,AF29,AH29,AJ29,AL29)</f>
        <v>240</v>
      </c>
      <c r="AN29" s="50">
        <f>AM29-BG29</f>
        <v>211</v>
      </c>
      <c r="AO29" s="56">
        <f>AM29-BG29-BH29</f>
        <v>182</v>
      </c>
      <c r="AP29" s="56">
        <f t="shared" si="1"/>
        <v>153</v>
      </c>
      <c r="AQ29" s="47">
        <f t="shared" si="2"/>
        <v>8</v>
      </c>
      <c r="AR29" s="47">
        <f t="shared" si="3"/>
        <v>29</v>
      </c>
      <c r="AS29" s="47">
        <f t="shared" si="4"/>
        <v>29</v>
      </c>
      <c r="AT29" s="47">
        <f>P29</f>
        <v>29</v>
      </c>
      <c r="AU29" s="47">
        <f t="shared" si="6"/>
        <v>29</v>
      </c>
      <c r="AV29" s="47">
        <f t="shared" si="7"/>
        <v>29</v>
      </c>
      <c r="AW29" s="47">
        <f t="shared" si="8"/>
        <v>29</v>
      </c>
      <c r="AX29" s="47">
        <f t="shared" si="9"/>
        <v>29</v>
      </c>
      <c r="AY29" s="47">
        <f t="shared" si="10"/>
        <v>29</v>
      </c>
      <c r="AZ29" s="47">
        <f t="shared" si="11"/>
        <v>0</v>
      </c>
      <c r="BA29" s="47">
        <f t="shared" si="12"/>
        <v>0</v>
      </c>
      <c r="BB29" s="47">
        <f t="shared" si="13"/>
        <v>0</v>
      </c>
      <c r="BC29" s="47">
        <f t="shared" si="14"/>
        <v>0</v>
      </c>
      <c r="BD29" s="47">
        <f t="shared" si="15"/>
        <v>0</v>
      </c>
      <c r="BE29" s="47">
        <f t="shared" si="16"/>
        <v>0</v>
      </c>
      <c r="BF29" s="47">
        <f t="shared" si="17"/>
        <v>240</v>
      </c>
      <c r="BG29" s="29">
        <f t="shared" si="18"/>
        <v>29</v>
      </c>
      <c r="BH29" s="5">
        <f t="shared" si="19"/>
        <v>29</v>
      </c>
      <c r="BI29" s="30">
        <f t="shared" si="20"/>
        <v>29</v>
      </c>
    </row>
    <row r="30" spans="1:61" ht="15" customHeight="1">
      <c r="A30" s="51">
        <v>24</v>
      </c>
      <c r="B30" s="57">
        <f>'Стартовый протокол'!E29</f>
        <v>0</v>
      </c>
      <c r="C30" s="58" t="str">
        <f>'Стартовый протокол'!C33</f>
        <v>б/н</v>
      </c>
      <c r="D30" s="59" t="str">
        <f>'Стартовый протокол'!B33</f>
        <v>Завершинский Сергей</v>
      </c>
      <c r="E30" s="61">
        <f>'Стартовый протокол'!D33</f>
        <v>1985</v>
      </c>
      <c r="F30" s="61">
        <f>'Стартовый протокол'!F33</f>
        <v>0</v>
      </c>
      <c r="G30" s="61" t="str">
        <f>'Стартовый протокол'!G33</f>
        <v>SST</v>
      </c>
      <c r="H30" s="61" t="str">
        <f>'Стартовый протокол'!H33</f>
        <v>Санкт-Петербург</v>
      </c>
      <c r="I30" s="31" t="s">
        <v>96</v>
      </c>
      <c r="J30" s="54">
        <f>IF(I30=1,0.7,IF(I30=2,2,IF(I30=3,3,IF(I30="DNS",Зарегистрировано_участников+1,IF(I30="DNF",Зарегистрировано_участников+1,IF(I30="DSQ",Зарегистрировано_участников+1,I30))))))</f>
        <v>29</v>
      </c>
      <c r="K30" s="53" t="s">
        <v>96</v>
      </c>
      <c r="L30" s="54">
        <f>IF(K30=1,0.7,IF(K30=2,2,IF(K30=3,3,IF(K30="DNS",Зарегистрировано_участников+1,IF(K30="DNF",Зарегистрировано_участников+1,IF(K30="DSQ",Зарегистрировано_участников+1,K30))))))</f>
        <v>29</v>
      </c>
      <c r="M30" s="53" t="s">
        <v>96</v>
      </c>
      <c r="N30" s="54">
        <f>IF(M30=1,0.7,IF(M30=2,2,IF(M30=3,3,IF(M30="DNS",Зарегистрировано_участников+1,IF(M30="DNF",Зарегистрировано_участников+1,IF(M30="DSQ",Зарегистрировано_участников+1,M30))))))</f>
        <v>29</v>
      </c>
      <c r="O30" s="53" t="s">
        <v>96</v>
      </c>
      <c r="P30" s="54">
        <f>IF(O30=1,0.7,IF(O30=2,2,IF(O30=3,3,IF(O30="DNS",Зарегистрировано_участников+1,IF(O30="DNF",Зарегистрировано_участников+1,IF(O30="DSQ",Зарегистрировано_участников+1,O30))))))</f>
        <v>29</v>
      </c>
      <c r="Q30" s="53" t="s">
        <v>96</v>
      </c>
      <c r="R30" s="54">
        <f>IF(Q30=1,0.7,IF(Q30=2,2,IF(Q30=3,3,IF(Q30="DNS",Зарегистрировано_участников+1,IF(Q30="DNF",Зарегистрировано_участников+1,IF(Q30="DSQ",Зарегистрировано_участников+1,Q30))))))</f>
        <v>29</v>
      </c>
      <c r="S30" s="53" t="s">
        <v>96</v>
      </c>
      <c r="T30" s="54">
        <f>IF(S30=1,0.7,IF(S30=2,2,IF(S30=3,3,IF(S30="DNS",Зарегистрировано_участников+1,IF(S30="DNF",Зарегистрировано_участников+1,IF(S30="DSQ",Зарегистрировано_участников+1,S30))))))</f>
        <v>29</v>
      </c>
      <c r="U30" s="53" t="s">
        <v>96</v>
      </c>
      <c r="V30" s="54">
        <f>IF(U30=1,0.7,IF(U30=2,2,IF(U30=3,3,IF(U30="DNS",Зарегистрировано_участников+1,IF(U30="DNF",Зарегистрировано_участников+1,IF(U30="DSQ",Зарегистрировано_участников+1,U30))))))</f>
        <v>29</v>
      </c>
      <c r="W30" s="53" t="s">
        <v>96</v>
      </c>
      <c r="X30" s="54">
        <f>IF(W30=1,0.7,IF(W30=2,2,IF(W30=3,3,IF(W30="DNS",Зарегистрировано_участников+1,IF(W30="DNF",Зарегистрировано_участников+1,IF(W30="DSQ",Зарегистрировано_участников+1,W30))))))</f>
        <v>29</v>
      </c>
      <c r="Y30" s="53">
        <v>10</v>
      </c>
      <c r="Z30" s="54">
        <f>IF(Y30=1,0.7,IF(Y30=2,2,IF(Y30=3,3,IF(Y30="DNS",Зарегистрировано_участников+1,IF(Y30="DNF",Зарегистрировано_участников+1,IF(Y30="DSQ",Зарегистрировано_участников+1,Y30))))))</f>
        <v>10</v>
      </c>
      <c r="AA30" s="53"/>
      <c r="AB30" s="54">
        <f>IF(AA30=1,0.7,IF(AA30=2,2,IF(AA30=3,3,IF(AA30="DNS",Зарегистрировано_участников+1,IF(AA30="DNF",Зарегистрировано_участников+1,IF(AA30="DSQ",Зарегистрировано_участников+1,AA30))))))</f>
        <v>0</v>
      </c>
      <c r="AC30" s="53"/>
      <c r="AD30" s="54">
        <f>IF(AC30=1,0.7,IF(AC30=2,2,IF(AC30=3,3,IF(AC30="DNS",Зарегистрировано_участников+1,IF(AC30="DNF",Зарегистрировано_участников+1,IF(AC30="DSQ",Зарегистрировано_участников+1,AC30))))))</f>
        <v>0</v>
      </c>
      <c r="AE30" s="53"/>
      <c r="AF30" s="54">
        <f>IF(AE30=1,0.7,IF(AE30=2,2,IF(AE30=3,3,IF(AE30="DNS",Зарегистрировано_участников+1,IF(AE30="DNF",Зарегистрировано_участников+1,IF(AE30="DSQ",Зарегистрировано_участников+1,AE30))))))</f>
        <v>0</v>
      </c>
      <c r="AG30" s="53"/>
      <c r="AH30" s="54">
        <f>IF(AG30=1,0.7,IF(AG30=2,2,IF(AG30=3,3,IF(AG30="DNS",Зарегистрировано_участников+1,IF(AG30="DNF",Зарегистрировано_участников+1,IF(AG30="DSQ",Зарегистрировано_участников+1,AG30))))))</f>
        <v>0</v>
      </c>
      <c r="AI30" s="53"/>
      <c r="AJ30" s="54">
        <f>IF(AI30=1,0.7,IF(AI30=2,2,IF(AI30=3,3,IF(AI30="DNS",Зарегистрировано_участников+1,IF(AI30="DNF",Зарегистрировано_участников+1,IF(AI30="DSQ",Зарегистрировано_участников+1,AI30))))))</f>
        <v>0</v>
      </c>
      <c r="AK30" s="53"/>
      <c r="AL30" s="54">
        <f>IF(AK30=1,0.7,IF(AK30=2,2,IF(AK30=3,3,IF(AK30="DNS",Зарегистрировано_участников+1,IF(AK30="DNF",Зарегистрировано_участников+1,IF(AK30="DSQ",Зарегистрировано_участников+1,AK30))))))</f>
        <v>0</v>
      </c>
      <c r="AM30" s="55">
        <f>SUM(J30,L30,N30,P30,R30,T30,V30,X30,Z30,AB30,AD30,AF30,AH30,AJ30,AL30)</f>
        <v>242</v>
      </c>
      <c r="AN30" s="50">
        <f>AM30-BG30</f>
        <v>213</v>
      </c>
      <c r="AO30" s="56">
        <f>AM30-BG30-BH30</f>
        <v>184</v>
      </c>
      <c r="AP30" s="56">
        <f t="shared" si="1"/>
        <v>155</v>
      </c>
      <c r="AQ30" s="47">
        <f t="shared" si="2"/>
        <v>29</v>
      </c>
      <c r="AR30" s="47">
        <f t="shared" si="3"/>
        <v>29</v>
      </c>
      <c r="AS30" s="47">
        <f t="shared" si="4"/>
        <v>29</v>
      </c>
      <c r="AT30" s="47">
        <f t="shared" si="5"/>
        <v>29</v>
      </c>
      <c r="AU30" s="47">
        <f t="shared" si="6"/>
        <v>29</v>
      </c>
      <c r="AV30" s="47">
        <f t="shared" si="7"/>
        <v>29</v>
      </c>
      <c r="AW30" s="47">
        <f t="shared" si="8"/>
        <v>29</v>
      </c>
      <c r="AX30" s="47">
        <f t="shared" si="9"/>
        <v>29</v>
      </c>
      <c r="AY30" s="47">
        <f t="shared" si="10"/>
        <v>10</v>
      </c>
      <c r="AZ30" s="47">
        <f t="shared" si="11"/>
        <v>0</v>
      </c>
      <c r="BA30" s="47">
        <f t="shared" si="12"/>
        <v>0</v>
      </c>
      <c r="BB30" s="47">
        <f t="shared" si="13"/>
        <v>0</v>
      </c>
      <c r="BC30" s="47">
        <f t="shared" si="14"/>
        <v>0</v>
      </c>
      <c r="BD30" s="47">
        <f t="shared" si="15"/>
        <v>0</v>
      </c>
      <c r="BE30" s="47">
        <f t="shared" si="16"/>
        <v>0</v>
      </c>
      <c r="BF30" s="47">
        <f t="shared" si="17"/>
        <v>242</v>
      </c>
      <c r="BG30" s="29">
        <f t="shared" si="18"/>
        <v>29</v>
      </c>
      <c r="BH30" s="5">
        <f t="shared" si="19"/>
        <v>29</v>
      </c>
      <c r="BI30" s="30">
        <f t="shared" si="20"/>
        <v>29</v>
      </c>
    </row>
    <row r="31" spans="1:61" ht="15" customHeight="1">
      <c r="A31" s="51" t="s">
        <v>127</v>
      </c>
      <c r="B31" s="57">
        <f>'Стартовый протокол'!E30</f>
        <v>0</v>
      </c>
      <c r="C31" s="58">
        <f>'Стартовый протокол'!C22</f>
        <v>32</v>
      </c>
      <c r="D31" s="59" t="str">
        <f>'Стартовый протокол'!B22</f>
        <v>Чертков Дмитрий</v>
      </c>
      <c r="E31" s="61">
        <f>'Стартовый протокол'!D22</f>
        <v>1990</v>
      </c>
      <c r="F31" s="61" t="str">
        <f>'Стартовый протокол'!F22</f>
        <v>"Южные паруса"</v>
      </c>
      <c r="G31" s="61"/>
      <c r="H31" s="61" t="str">
        <f>'Стартовый протокол'!H22</f>
        <v>Таганрог</v>
      </c>
      <c r="I31" s="31" t="s">
        <v>96</v>
      </c>
      <c r="J31" s="52">
        <f>IF(I31=1,0.7,IF(I31=2,2,IF(I31=3,3,IF(I31="DNS",Зарегистрировано_участников+1,IF(I31="DNF",Зарегистрировано_участников+1,IF(I31="DSQ",Зарегистрировано_участников+1,I31))))))</f>
        <v>29</v>
      </c>
      <c r="K31" s="31" t="s">
        <v>96</v>
      </c>
      <c r="L31" s="54">
        <f>IF(K31=1,0.7,IF(K31=2,2,IF(K31=3,3,IF(K31="DNS",Зарегистрировано_участников+1,IF(K31="DNF",Зарегистрировано_участников+1,IF(K31="DSQ",Зарегистрировано_участников+1,K31))))))</f>
        <v>29</v>
      </c>
      <c r="M31" s="31" t="s">
        <v>96</v>
      </c>
      <c r="N31" s="54">
        <f>IF(M31=1,0.7,IF(M31=2,2,IF(M31=3,3,IF(M31="DNS",Зарегистрировано_участников+1,IF(M31="DNF",Зарегистрировано_участников+1,IF(M31="DSQ",Зарегистрировано_участников+1,M31))))))</f>
        <v>29</v>
      </c>
      <c r="O31" s="53" t="s">
        <v>121</v>
      </c>
      <c r="P31" s="54">
        <f>IF(O31=1,0.7,IF(O31=2,2,IF(O31=3,3,IF(O31="DNS",Зарегистрировано_участников+1,IF(O31="DNF",Зарегистрировано_участников+1,IF(O31="DSQ",Зарегистрировано_участников+1,O31))))))</f>
        <v>29</v>
      </c>
      <c r="Q31" s="53" t="s">
        <v>96</v>
      </c>
      <c r="R31" s="54">
        <f>IF(Q31=1,0.7,IF(Q31=2,2,IF(Q31=3,3,IF(Q31="DNS",Зарегистрировано_участников+1,IF(Q31="DNF",Зарегистрировано_участников+1,IF(Q31="DSQ",Зарегистрировано_участников+1,Q31))))))</f>
        <v>29</v>
      </c>
      <c r="S31" s="53" t="s">
        <v>96</v>
      </c>
      <c r="T31" s="54">
        <f>IF(S31=1,0.7,IF(S31=2,2,IF(S31=3,3,IF(S31="DNS",Зарегистрировано_участников+1,IF(S31="DNF",Зарегистрировано_участников+1,IF(S31="DSQ",Зарегистрировано_участников+1,S31))))))</f>
        <v>29</v>
      </c>
      <c r="U31" s="53" t="s">
        <v>96</v>
      </c>
      <c r="V31" s="54">
        <f>IF(U31=1,0.7,IF(U31=2,2,IF(U31=3,3,IF(U31="DNS",Зарегистрировано_участников+1,IF(U31="DNF",Зарегистрировано_участников+1,IF(U31="DSQ",Зарегистрировано_участников+1,U31))))))</f>
        <v>29</v>
      </c>
      <c r="W31" s="53" t="s">
        <v>96</v>
      </c>
      <c r="X31" s="54">
        <f>IF(W31=1,0.7,IF(W31=2,2,IF(W31=3,3,IF(W31="DNS",Зарегистрировано_участников+1,IF(W31="DNF",Зарегистрировано_участников+1,IF(W31="DSQ",Зарегистрировано_участников+1,W31))))))</f>
        <v>29</v>
      </c>
      <c r="Y31" s="53" t="s">
        <v>96</v>
      </c>
      <c r="Z31" s="54">
        <f>IF(Y31=1,0.7,IF(Y31=2,2,IF(Y31=3,3,IF(Y31="DNS",Зарегистрировано_участников+1,IF(Y31="DNF",Зарегистрировано_участников+1,IF(Y31="DSQ",Зарегистрировано_участников+1,Y31))))))</f>
        <v>29</v>
      </c>
      <c r="AA31" s="53"/>
      <c r="AB31" s="54">
        <f>IF(AA31=1,0.7,IF(AA31=2,2,IF(AA31=3,3,IF(AA31="DNS",Зарегистрировано_участников+1,IF(AA31="DNF",Зарегистрировано_участников+1,IF(AA31="DSQ",Зарегистрировано_участников+1,AA31))))))</f>
        <v>0</v>
      </c>
      <c r="AC31" s="53"/>
      <c r="AD31" s="54">
        <f>IF(AC31=1,0.7,IF(AC31=2,2,IF(AC31=3,3,IF(AC31="DNS",Зарегистрировано_участников+1,IF(AC31="DNF",Зарегистрировано_участников+1,IF(AC31="DSQ",Зарегистрировано_участников+1,AC31))))))</f>
        <v>0</v>
      </c>
      <c r="AE31" s="53"/>
      <c r="AF31" s="54">
        <f>IF(AE31=1,0.7,IF(AE31=2,2,IF(AE31=3,3,IF(AE31="DNS",Зарегистрировано_участников+1,IF(AE31="DNF",Зарегистрировано_участников+1,IF(AE31="DSQ",Зарегистрировано_участников+1,AE31))))))</f>
        <v>0</v>
      </c>
      <c r="AG31" s="53"/>
      <c r="AH31" s="54">
        <f>IF(AG31=1,0.7,IF(AG31=2,2,IF(AG31=3,3,IF(AG31="DNS",Зарегистрировано_участников+1,IF(AG31="DNF",Зарегистрировано_участников+1,IF(AG31="DSQ",Зарегистрировано_участников+1,AG31))))))</f>
        <v>0</v>
      </c>
      <c r="AI31" s="53"/>
      <c r="AJ31" s="54">
        <f>IF(AI31=1,0.7,IF(AI31=2,2,IF(AI31=3,3,IF(AI31="DNS",Зарегистрировано_участников+1,IF(AI31="DNF",Зарегистрировано_участников+1,IF(AI31="DSQ",Зарегистрировано_участников+1,AI31))))))</f>
        <v>0</v>
      </c>
      <c r="AK31" s="53"/>
      <c r="AL31" s="54">
        <f>IF(AK31=1,0.7,IF(AK31=2,2,IF(AK31=3,3,IF(AK31="DNS",Зарегистрировано_участников+1,IF(AK31="DNF",Зарегистрировано_участников+1,IF(AK31="DSQ",Зарегистрировано_участников+1,AK31))))))</f>
        <v>0</v>
      </c>
      <c r="AM31" s="55">
        <f>SUM(J31,L31,N31,P31,R31,T31,V31,X31,Z31,AB31,AD31,AF31,AH31,AJ31,AL31)</f>
        <v>261</v>
      </c>
      <c r="AN31" s="50">
        <f>AM31-BG31</f>
        <v>232</v>
      </c>
      <c r="AO31" s="56">
        <f>AM31-BG31-BH31</f>
        <v>203</v>
      </c>
      <c r="AP31" s="56">
        <f aca="true" t="shared" si="22" ref="AP31:AP68">AM31-BG31-BH31-BI31</f>
        <v>174</v>
      </c>
      <c r="AQ31" s="47">
        <f t="shared" si="2"/>
        <v>29</v>
      </c>
      <c r="AR31" s="47">
        <f t="shared" si="3"/>
        <v>29</v>
      </c>
      <c r="AS31" s="47">
        <f t="shared" si="4"/>
        <v>29</v>
      </c>
      <c r="AT31" s="47">
        <f t="shared" si="5"/>
        <v>29</v>
      </c>
      <c r="AU31" s="47">
        <f t="shared" si="6"/>
        <v>29</v>
      </c>
      <c r="AV31" s="47">
        <f t="shared" si="7"/>
        <v>29</v>
      </c>
      <c r="AW31" s="47">
        <f t="shared" si="8"/>
        <v>29</v>
      </c>
      <c r="AX31" s="47">
        <f t="shared" si="9"/>
        <v>29</v>
      </c>
      <c r="AY31" s="47">
        <f t="shared" si="10"/>
        <v>29</v>
      </c>
      <c r="AZ31" s="47">
        <f t="shared" si="11"/>
        <v>0</v>
      </c>
      <c r="BA31" s="47">
        <f t="shared" si="12"/>
        <v>0</v>
      </c>
      <c r="BB31" s="47">
        <f t="shared" si="13"/>
        <v>0</v>
      </c>
      <c r="BC31" s="47">
        <f t="shared" si="14"/>
        <v>0</v>
      </c>
      <c r="BD31" s="47">
        <f t="shared" si="15"/>
        <v>0</v>
      </c>
      <c r="BE31" s="47">
        <f t="shared" si="16"/>
        <v>0</v>
      </c>
      <c r="BF31" s="47">
        <f t="shared" si="17"/>
        <v>261</v>
      </c>
      <c r="BG31" s="29">
        <f t="shared" si="18"/>
        <v>29</v>
      </c>
      <c r="BH31" s="5">
        <f t="shared" si="19"/>
        <v>29</v>
      </c>
      <c r="BI31" s="30">
        <f t="shared" si="20"/>
        <v>29</v>
      </c>
    </row>
    <row r="32" spans="1:61" ht="15" customHeight="1">
      <c r="A32" s="51" t="s">
        <v>127</v>
      </c>
      <c r="B32" s="57">
        <f>'Стартовый протокол'!E31</f>
        <v>0</v>
      </c>
      <c r="C32" s="58">
        <f>'Стартовый протокол'!C23</f>
        <v>48</v>
      </c>
      <c r="D32" s="59" t="str">
        <f>'Стартовый протокол'!B23</f>
        <v>Сибгатулин Тимур</v>
      </c>
      <c r="E32" s="61">
        <f>'Стартовый протокол'!D23</f>
        <v>1984</v>
      </c>
      <c r="F32" s="61" t="str">
        <f>'Стартовый протокол'!F23</f>
        <v>АНК СПб</v>
      </c>
      <c r="G32" s="61" t="str">
        <f>'Стартовый протокол'!G23</f>
        <v>SST</v>
      </c>
      <c r="H32" s="61" t="str">
        <f>'Стартовый протокол'!H23</f>
        <v>Санкт-Петербург</v>
      </c>
      <c r="I32" s="31" t="s">
        <v>96</v>
      </c>
      <c r="J32" s="54">
        <f>IF(I32=1,0.7,IF(I32=2,2,IF(I32=3,3,IF(I32="DNS",Зарегистрировано_участников+1,IF(I32="DNF",Зарегистрировано_участников+1,IF(I32="DSQ",Зарегистрировано_участников+1,I32))))))</f>
        <v>29</v>
      </c>
      <c r="K32" s="31" t="s">
        <v>96</v>
      </c>
      <c r="L32" s="54">
        <f>IF(K32=1,0.7,IF(K32=2,2,IF(K32=3,3,IF(K32="DNS",Зарегистрировано_участников+1,IF(K32="DNF",Зарегистрировано_участников+1,IF(K32="DSQ",Зарегистрировано_участников+1,K32))))))</f>
        <v>29</v>
      </c>
      <c r="M32" s="31" t="s">
        <v>96</v>
      </c>
      <c r="N32" s="54">
        <f>IF(M32=1,0.7,IF(M32=2,2,IF(M32=3,3,IF(M32="DNS",Зарегистрировано_участников+1,IF(M32="DNF",Зарегистрировано_участников+1,IF(M32="DSQ",Зарегистрировано_участников+1,M32))))))</f>
        <v>29</v>
      </c>
      <c r="O32" s="53" t="s">
        <v>96</v>
      </c>
      <c r="P32" s="54">
        <f>IF(O32=1,0.7,IF(O32=2,2,IF(O32=3,3,IF(O32="DNS",Зарегистрировано_участников+1,IF(O32="DNF",Зарегистрировано_участников+1,IF(O32="DSQ",Зарегистрировано_участников+1,O32))))))</f>
        <v>29</v>
      </c>
      <c r="Q32" s="53" t="s">
        <v>96</v>
      </c>
      <c r="R32" s="54">
        <f>IF(Q32=1,0.7,IF(Q32=2,2,IF(Q32=3,3,IF(Q32="DNS",Зарегистрировано_участников+1,IF(Q32="DNF",Зарегистрировано_участников+1,IF(Q32="DSQ",Зарегистрировано_участников+1,Q32))))))</f>
        <v>29</v>
      </c>
      <c r="S32" s="53" t="s">
        <v>96</v>
      </c>
      <c r="T32" s="54">
        <f>IF(S32=1,0.7,IF(S32=2,2,IF(S32=3,3,IF(S32="DNS",Зарегистрировано_участников+1,IF(S32="DNF",Зарегистрировано_участников+1,IF(S32="DSQ",Зарегистрировано_участников+1,S32))))))</f>
        <v>29</v>
      </c>
      <c r="U32" s="53" t="s">
        <v>96</v>
      </c>
      <c r="V32" s="54">
        <f>IF(U32=1,0.7,IF(U32=2,2,IF(U32=3,3,IF(U32="DNS",Зарегистрировано_участников+1,IF(U32="DNF",Зарегистрировано_участников+1,IF(U32="DSQ",Зарегистрировано_участников+1,U32))))))</f>
        <v>29</v>
      </c>
      <c r="W32" s="53" t="s">
        <v>96</v>
      </c>
      <c r="X32" s="54">
        <f>IF(W32=1,0.7,IF(W32=2,2,IF(W32=3,3,IF(W32="DNS",Зарегистрировано_участников+1,IF(W32="DNF",Зарегистрировано_участников+1,IF(W32="DSQ",Зарегистрировано_участников+1,W32))))))</f>
        <v>29</v>
      </c>
      <c r="Y32" s="53" t="s">
        <v>96</v>
      </c>
      <c r="Z32" s="54">
        <f>IF(Y32=1,0.7,IF(Y32=2,2,IF(Y32=3,3,IF(Y32="DNS",Зарегистрировано_участников+1,IF(Y32="DNF",Зарегистрировано_участников+1,IF(Y32="DSQ",Зарегистрировано_участников+1,Y32))))))</f>
        <v>29</v>
      </c>
      <c r="AA32" s="53"/>
      <c r="AB32" s="54">
        <f>IF(AA32=1,0.7,IF(AA32=2,2,IF(AA32=3,3,IF(AA32="DNS",Зарегистрировано_участников+1,IF(AA32="DNF",Зарегистрировано_участников+1,IF(AA32="DSQ",Зарегистрировано_участников+1,AA32))))))</f>
        <v>0</v>
      </c>
      <c r="AC32" s="53"/>
      <c r="AD32" s="54">
        <f>IF(AC32=1,0.7,IF(AC32=2,2,IF(AC32=3,3,IF(AC32="DNS",Зарегистрировано_участников+1,IF(AC32="DNF",Зарегистрировано_участников+1,IF(AC32="DSQ",Зарегистрировано_участников+1,AC32))))))</f>
        <v>0</v>
      </c>
      <c r="AE32" s="53"/>
      <c r="AF32" s="54">
        <f>IF(AE32=1,0.7,IF(AE32=2,2,IF(AE32=3,3,IF(AE32="DNS",Зарегистрировано_участников+1,IF(AE32="DNF",Зарегистрировано_участников+1,IF(AE32="DSQ",Зарегистрировано_участников+1,AE32))))))</f>
        <v>0</v>
      </c>
      <c r="AG32" s="53"/>
      <c r="AH32" s="54">
        <f>IF(AG32=1,0.7,IF(AG32=2,2,IF(AG32=3,3,IF(AG32="DNS",Зарегистрировано_участников+1,IF(AG32="DNF",Зарегистрировано_участников+1,IF(AG32="DSQ",Зарегистрировано_участников+1,AG32))))))</f>
        <v>0</v>
      </c>
      <c r="AI32" s="53"/>
      <c r="AJ32" s="54">
        <f>IF(AI32=1,0.7,IF(AI32=2,2,IF(AI32=3,3,IF(AI32="DNS",Зарегистрировано_участников+1,IF(AI32="DNF",Зарегистрировано_участников+1,IF(AI32="DSQ",Зарегистрировано_участников+1,AI32))))))</f>
        <v>0</v>
      </c>
      <c r="AK32" s="53"/>
      <c r="AL32" s="54">
        <f>IF(AK32=1,0.7,IF(AK32=2,2,IF(AK32=3,3,IF(AK32="DNS",Зарегистрировано_участников+1,IF(AK32="DNF",Зарегистрировано_участников+1,IF(AK32="DSQ",Зарегистрировано_участников+1,AK32))))))</f>
        <v>0</v>
      </c>
      <c r="AM32" s="55">
        <f>SUM(J32,L32,N32,P32,R32,T32,V32,X32,Z32,AB32,AD32,AF32,AH32,AJ32,AL32)</f>
        <v>261</v>
      </c>
      <c r="AN32" s="50">
        <f>AM32-BG32</f>
        <v>232</v>
      </c>
      <c r="AO32" s="56">
        <f>AM32-BG32-BH32</f>
        <v>203</v>
      </c>
      <c r="AP32" s="56">
        <f t="shared" si="22"/>
        <v>174</v>
      </c>
      <c r="AQ32" s="47">
        <f t="shared" si="2"/>
        <v>29</v>
      </c>
      <c r="AR32" s="47">
        <f t="shared" si="3"/>
        <v>29</v>
      </c>
      <c r="AS32" s="47">
        <f t="shared" si="4"/>
        <v>29</v>
      </c>
      <c r="AT32" s="47">
        <f t="shared" si="5"/>
        <v>29</v>
      </c>
      <c r="AU32" s="47">
        <f t="shared" si="6"/>
        <v>29</v>
      </c>
      <c r="AV32" s="47">
        <f t="shared" si="7"/>
        <v>29</v>
      </c>
      <c r="AW32" s="47">
        <f t="shared" si="8"/>
        <v>29</v>
      </c>
      <c r="AX32" s="47">
        <f t="shared" si="9"/>
        <v>29</v>
      </c>
      <c r="AY32" s="47">
        <f t="shared" si="10"/>
        <v>29</v>
      </c>
      <c r="AZ32" s="47">
        <f t="shared" si="11"/>
        <v>0</v>
      </c>
      <c r="BA32" s="47">
        <f t="shared" si="12"/>
        <v>0</v>
      </c>
      <c r="BB32" s="47">
        <f t="shared" si="13"/>
        <v>0</v>
      </c>
      <c r="BC32" s="47">
        <f t="shared" si="14"/>
        <v>0</v>
      </c>
      <c r="BD32" s="47">
        <f t="shared" si="15"/>
        <v>0</v>
      </c>
      <c r="BE32" s="47">
        <f t="shared" si="16"/>
        <v>0</v>
      </c>
      <c r="BF32" s="47">
        <f t="shared" si="17"/>
        <v>261</v>
      </c>
      <c r="BG32" s="29">
        <f t="shared" si="18"/>
        <v>29</v>
      </c>
      <c r="BH32" s="5">
        <f t="shared" si="19"/>
        <v>29</v>
      </c>
      <c r="BI32" s="30">
        <f t="shared" si="20"/>
        <v>29</v>
      </c>
    </row>
    <row r="33" spans="1:61" ht="15" customHeight="1">
      <c r="A33" s="51" t="s">
        <v>127</v>
      </c>
      <c r="B33" s="57">
        <f>'Стартовый протокол'!E32</f>
        <v>0</v>
      </c>
      <c r="C33" s="58" t="str">
        <f>'Стартовый протокол'!C24</f>
        <v>б/н</v>
      </c>
      <c r="D33" s="59" t="str">
        <f>'Стартовый протокол'!B24</f>
        <v>Бычков Антон</v>
      </c>
      <c r="E33" s="61">
        <f>'Стартовый протокол'!D24</f>
        <v>1992</v>
      </c>
      <c r="F33" s="61"/>
      <c r="G33" s="95"/>
      <c r="H33" s="61" t="str">
        <f>'Стартовый протокол'!H24</f>
        <v>Санкт-Петербург</v>
      </c>
      <c r="I33" s="31" t="s">
        <v>96</v>
      </c>
      <c r="J33" s="52">
        <f>IF(I33=1,0.7,IF(I33=2,2,IF(I33=3,3,IF(I33="DNS",Зарегистрировано_участников+1,IF(I33="DNF",Зарегистрировано_участников+1,IF(I33="DSQ",Зарегистрировано_участников+1,I33))))))</f>
        <v>29</v>
      </c>
      <c r="K33" s="31" t="s">
        <v>96</v>
      </c>
      <c r="L33" s="54">
        <f>IF(K33=1,0.7,IF(K33=2,2,IF(K33=3,3,IF(K33="DNS",Зарегистрировано_участников+1,IF(K33="DNF",Зарегистрировано_участников+1,IF(K33="DSQ",Зарегистрировано_участников+1,K33))))))</f>
        <v>29</v>
      </c>
      <c r="M33" s="31" t="s">
        <v>96</v>
      </c>
      <c r="N33" s="54">
        <f>IF(M33=1,0.7,IF(M33=2,2,IF(M33=3,3,IF(M33="DNS",Зарегистрировано_участников+1,IF(M33="DNF",Зарегистрировано_участников+1,IF(M33="DSQ",Зарегистрировано_участников+1,M33))))))</f>
        <v>29</v>
      </c>
      <c r="O33" s="53" t="s">
        <v>96</v>
      </c>
      <c r="P33" s="54">
        <f>IF(O33=1,0.7,IF(O33=2,2,IF(O33=3,3,IF(O33="DNS",Зарегистрировано_участников+1,IF(O33="DNF",Зарегистрировано_участников+1,IF(O33="DSQ",Зарегистрировано_участников+1,O33))))))</f>
        <v>29</v>
      </c>
      <c r="Q33" s="53" t="s">
        <v>96</v>
      </c>
      <c r="R33" s="54">
        <f>IF(Q33=1,0.7,IF(Q33=2,2,IF(Q33=3,3,IF(Q33="DNS",Зарегистрировано_участников+1,IF(Q33="DNF",Зарегистрировано_участников+1,IF(Q33="DSQ",Зарегистрировано_участников+1,Q33))))))</f>
        <v>29</v>
      </c>
      <c r="S33" s="53" t="s">
        <v>96</v>
      </c>
      <c r="T33" s="54">
        <f>IF(S33=1,0.7,IF(S33=2,2,IF(S33=3,3,IF(S33="DNS",Зарегистрировано_участников+1,IF(S33="DNF",Зарегистрировано_участников+1,IF(S33="DSQ",Зарегистрировано_участников+1,S33))))))</f>
        <v>29</v>
      </c>
      <c r="U33" s="53" t="s">
        <v>96</v>
      </c>
      <c r="V33" s="54">
        <f>IF(U33=1,0.7,IF(U33=2,2,IF(U33=3,3,IF(U33="DNS",Зарегистрировано_участников+1,IF(U33="DNF",Зарегистрировано_участников+1,IF(U33="DSQ",Зарегистрировано_участников+1,U33))))))</f>
        <v>29</v>
      </c>
      <c r="W33" s="53" t="s">
        <v>96</v>
      </c>
      <c r="X33" s="54">
        <f>IF(W33=1,0.7,IF(W33=2,2,IF(W33=3,3,IF(W33="DNS",Зарегистрировано_участников+1,IF(W33="DNF",Зарегистрировано_участников+1,IF(W33="DSQ",Зарегистрировано_участников+1,W33))))))</f>
        <v>29</v>
      </c>
      <c r="Y33" s="53" t="s">
        <v>96</v>
      </c>
      <c r="Z33" s="54">
        <f>IF(Y33=1,0.7,IF(Y33=2,2,IF(Y33=3,3,IF(Y33="DNS",Зарегистрировано_участников+1,IF(Y33="DNF",Зарегистрировано_участников+1,IF(Y33="DSQ",Зарегистрировано_участников+1,Y33))))))</f>
        <v>29</v>
      </c>
      <c r="AA33" s="53"/>
      <c r="AB33" s="54">
        <f>IF(AA33=1,0.7,IF(AA33=2,2,IF(AA33=3,3,IF(AA33="DNS",Зарегистрировано_участников+1,IF(AA33="DNF",Зарегистрировано_участников+1,IF(AA33="DSQ",Зарегистрировано_участников+1,AA33))))))</f>
        <v>0</v>
      </c>
      <c r="AC33" s="53"/>
      <c r="AD33" s="54">
        <f>IF(AC33=1,0.7,IF(AC33=2,2,IF(AC33=3,3,IF(AC33="DNS",Зарегистрировано_участников+1,IF(AC33="DNF",Зарегистрировано_участников+1,IF(AC33="DSQ",Зарегистрировано_участников+1,AC33))))))</f>
        <v>0</v>
      </c>
      <c r="AE33" s="53"/>
      <c r="AF33" s="54">
        <f>IF(AE33=1,0.7,IF(AE33=2,2,IF(AE33=3,3,IF(AE33="DNS",Зарегистрировано_участников+1,IF(AE33="DNF",Зарегистрировано_участников+1,IF(AE33="DSQ",Зарегистрировано_участников+1,AE33))))))</f>
        <v>0</v>
      </c>
      <c r="AG33" s="53"/>
      <c r="AH33" s="54">
        <f>IF(AG33=1,0.7,IF(AG33=2,2,IF(AG33=3,3,IF(AG33="DNS",Зарегистрировано_участников+1,IF(AG33="DNF",Зарегистрировано_участников+1,IF(AG33="DSQ",Зарегистрировано_участников+1,AG33))))))</f>
        <v>0</v>
      </c>
      <c r="AI33" s="53"/>
      <c r="AJ33" s="54">
        <f>IF(AI33=1,0.7,IF(AI33=2,2,IF(AI33=3,3,IF(AI33="DNS",Зарегистрировано_участников+1,IF(AI33="DNF",Зарегистрировано_участников+1,IF(AI33="DSQ",Зарегистрировано_участников+1,AI33))))))</f>
        <v>0</v>
      </c>
      <c r="AK33" s="53"/>
      <c r="AL33" s="54">
        <f>IF(AK33=1,0.7,IF(AK33=2,2,IF(AK33=3,3,IF(AK33="DNS",Зарегистрировано_участников+1,IF(AK33="DNF",Зарегистрировано_участников+1,IF(AK33="DSQ",Зарегистрировано_участников+1,AK33))))))</f>
        <v>0</v>
      </c>
      <c r="AM33" s="55">
        <f>SUM(J33,L33,N33,P33,R33,T33,V33,X33,Z33,AB33,AD33,AF33,AH33,AJ33,AL33)</f>
        <v>261</v>
      </c>
      <c r="AN33" s="50">
        <f>AM33-BG33</f>
        <v>232</v>
      </c>
      <c r="AO33" s="56">
        <f>AM33-BG33-BH33</f>
        <v>203</v>
      </c>
      <c r="AP33" s="56">
        <f t="shared" si="22"/>
        <v>174</v>
      </c>
      <c r="AQ33" s="47">
        <f t="shared" si="2"/>
        <v>29</v>
      </c>
      <c r="AR33" s="47">
        <f t="shared" si="3"/>
        <v>29</v>
      </c>
      <c r="AS33" s="47">
        <f t="shared" si="4"/>
        <v>29</v>
      </c>
      <c r="AT33" s="47">
        <f t="shared" si="5"/>
        <v>29</v>
      </c>
      <c r="AU33" s="47">
        <f t="shared" si="6"/>
        <v>29</v>
      </c>
      <c r="AV33" s="47">
        <f t="shared" si="7"/>
        <v>29</v>
      </c>
      <c r="AW33" s="47">
        <f t="shared" si="8"/>
        <v>29</v>
      </c>
      <c r="AX33" s="47">
        <f t="shared" si="9"/>
        <v>29</v>
      </c>
      <c r="AY33" s="47">
        <f t="shared" si="10"/>
        <v>29</v>
      </c>
      <c r="AZ33" s="47">
        <f t="shared" si="11"/>
        <v>0</v>
      </c>
      <c r="BA33" s="47">
        <f t="shared" si="12"/>
        <v>0</v>
      </c>
      <c r="BB33" s="47">
        <f t="shared" si="13"/>
        <v>0</v>
      </c>
      <c r="BC33" s="47">
        <f t="shared" si="14"/>
        <v>0</v>
      </c>
      <c r="BD33" s="47">
        <f t="shared" si="15"/>
        <v>0</v>
      </c>
      <c r="BE33" s="47">
        <f t="shared" si="16"/>
        <v>0</v>
      </c>
      <c r="BF33" s="47">
        <f t="shared" si="17"/>
        <v>261</v>
      </c>
      <c r="BG33" s="29">
        <f t="shared" si="18"/>
        <v>29</v>
      </c>
      <c r="BH33" s="5">
        <f t="shared" si="19"/>
        <v>29</v>
      </c>
      <c r="BI33" s="30">
        <f t="shared" si="20"/>
        <v>29</v>
      </c>
    </row>
    <row r="34" spans="1:61" ht="15" customHeight="1">
      <c r="A34" s="51" t="s">
        <v>127</v>
      </c>
      <c r="B34" s="57">
        <f>'Стартовый протокол'!E33</f>
        <v>0</v>
      </c>
      <c r="C34" s="58">
        <f>'Стартовый протокол'!C27</f>
        <v>20</v>
      </c>
      <c r="D34" s="59" t="str">
        <f>'Стартовый протокол'!B27</f>
        <v>Петров Иван</v>
      </c>
      <c r="E34" s="61">
        <f>'Стартовый протокол'!D27</f>
        <v>1987</v>
      </c>
      <c r="F34" s="61" t="str">
        <f>'Стартовый протокол'!F27</f>
        <v>ВМФ</v>
      </c>
      <c r="G34" s="61" t="str">
        <f>'Стартовый протокол'!G27</f>
        <v>SST</v>
      </c>
      <c r="H34" s="61" t="str">
        <f>'Стартовый протокол'!H27</f>
        <v>Санкт-Петербург</v>
      </c>
      <c r="I34" s="31" t="s">
        <v>96</v>
      </c>
      <c r="J34" s="54">
        <f>IF(I34=1,0.7,IF(I34=2,2,IF(I34=3,3,IF(I34="DNS",Зарегистрировано_участников+1,IF(I34="DNF",Зарегистрировано_участников+1,IF(I34="DSQ",Зарегистрировано_участников+1,I34))))))</f>
        <v>29</v>
      </c>
      <c r="K34" s="31" t="s">
        <v>96</v>
      </c>
      <c r="L34" s="54">
        <f>IF(K34=1,0.7,IF(K34=2,2,IF(K34=3,3,IF(K34="DNS",Зарегистрировано_участников+1,IF(K34="DNF",Зарегистрировано_участников+1,IF(K34="DSQ",Зарегистрировано_участников+1,K34))))))</f>
        <v>29</v>
      </c>
      <c r="M34" s="31" t="s">
        <v>96</v>
      </c>
      <c r="N34" s="54">
        <f>IF(M34=1,0.7,IF(M34=2,2,IF(M34=3,3,IF(M34="DNS",Зарегистрировано_участников+1,IF(M34="DNF",Зарегистрировано_участников+1,IF(M34="DSQ",Зарегистрировано_участников+1,M34))))))</f>
        <v>29</v>
      </c>
      <c r="O34" s="53" t="s">
        <v>96</v>
      </c>
      <c r="P34" s="54">
        <f>IF(O34=1,0.7,IF(O34=2,2,IF(O34=3,3,IF(O34="DNS",Зарегистрировано_участников+1,IF(O34="DNF",Зарегистрировано_участников+1,IF(O34="DSQ",Зарегистрировано_участников+1,O34))))))</f>
        <v>29</v>
      </c>
      <c r="Q34" s="53" t="s">
        <v>96</v>
      </c>
      <c r="R34" s="54">
        <f>IF(Q34=1,0.7,IF(Q34=2,2,IF(Q34=3,3,IF(Q34="DNS",Зарегистрировано_участников+1,IF(Q34="DNF",Зарегистрировано_участников+1,IF(Q34="DSQ",Зарегистрировано_участников+1,Q34))))))</f>
        <v>29</v>
      </c>
      <c r="S34" s="53" t="s">
        <v>96</v>
      </c>
      <c r="T34" s="54">
        <f>IF(S34=1,0.7,IF(S34=2,2,IF(S34=3,3,IF(S34="DNS",Зарегистрировано_участников+1,IF(S34="DNF",Зарегистрировано_участников+1,IF(S34="DSQ",Зарегистрировано_участников+1,S34))))))</f>
        <v>29</v>
      </c>
      <c r="U34" s="53" t="s">
        <v>96</v>
      </c>
      <c r="V34" s="54">
        <f>IF(U34=1,0.7,IF(U34=2,2,IF(U34=3,3,IF(U34="DNS",Зарегистрировано_участников+1,IF(U34="DNF",Зарегистрировано_участников+1,IF(U34="DSQ",Зарегистрировано_участников+1,U34))))))</f>
        <v>29</v>
      </c>
      <c r="W34" s="53" t="s">
        <v>96</v>
      </c>
      <c r="X34" s="54">
        <f>IF(W34=1,0.7,IF(W34=2,2,IF(W34=3,3,IF(W34="DNS",Зарегистрировано_участников+1,IF(W34="DNF",Зарегистрировано_участников+1,IF(W34="DSQ",Зарегистрировано_участников+1,W34))))))</f>
        <v>29</v>
      </c>
      <c r="Y34" s="53" t="s">
        <v>96</v>
      </c>
      <c r="Z34" s="54">
        <f>IF(Y34=1,0.7,IF(Y34=2,2,IF(Y34=3,3,IF(Y34="DNS",Зарегистрировано_участников+1,IF(Y34="DNF",Зарегистрировано_участников+1,IF(Y34="DSQ",Зарегистрировано_участников+1,Y34))))))</f>
        <v>29</v>
      </c>
      <c r="AA34" s="53"/>
      <c r="AB34" s="54">
        <f>IF(AA34=1,0.7,IF(AA34=2,2,IF(AA34=3,3,IF(AA34="DNS",Зарегистрировано_участников+1,IF(AA34="DNF",Зарегистрировано_участников+1,IF(AA34="DSQ",Зарегистрировано_участников+1,AA34))))))</f>
        <v>0</v>
      </c>
      <c r="AC34" s="53"/>
      <c r="AD34" s="54">
        <f>IF(AC34=1,0.7,IF(AC34=2,2,IF(AC34=3,3,IF(AC34="DNS",Зарегистрировано_участников+1,IF(AC34="DNF",Зарегистрировано_участников+1,IF(AC34="DSQ",Зарегистрировано_участников+1,AC34))))))</f>
        <v>0</v>
      </c>
      <c r="AE34" s="53"/>
      <c r="AF34" s="54">
        <f>IF(AE34=1,0.7,IF(AE34=2,2,IF(AE34=3,3,IF(AE34="DNS",Зарегистрировано_участников+1,IF(AE34="DNF",Зарегистрировано_участников+1,IF(AE34="DSQ",Зарегистрировано_участников+1,AE34))))))</f>
        <v>0</v>
      </c>
      <c r="AG34" s="53"/>
      <c r="AH34" s="54">
        <f>IF(AG34=1,0.7,IF(AG34=2,2,IF(AG34=3,3,IF(AG34="DNS",Зарегистрировано_участников+1,IF(AG34="DNF",Зарегистрировано_участников+1,IF(AG34="DSQ",Зарегистрировано_участников+1,AG34))))))</f>
        <v>0</v>
      </c>
      <c r="AI34" s="53"/>
      <c r="AJ34" s="54">
        <f>IF(AI34=1,0.7,IF(AI34=2,2,IF(AI34=3,3,IF(AI34="DNS",Зарегистрировано_участников+1,IF(AI34="DNF",Зарегистрировано_участников+1,IF(AI34="DSQ",Зарегистрировано_участников+1,AI34))))))</f>
        <v>0</v>
      </c>
      <c r="AK34" s="53"/>
      <c r="AL34" s="54">
        <f>IF(AK34=1,0.7,IF(AK34=2,2,IF(AK34=3,3,IF(AK34="DNS",Зарегистрировано_участников+1,IF(AK34="DNF",Зарегистрировано_участников+1,IF(AK34="DSQ",Зарегистрировано_участников+1,AK34))))))</f>
        <v>0</v>
      </c>
      <c r="AM34" s="55">
        <f>SUM(J34,L34,N34,P34,R34,T34,V34,X34,Z34,AB34,AD34,AF34,AH34,AJ34,AL34)</f>
        <v>261</v>
      </c>
      <c r="AN34" s="50">
        <f>AM34-BG34</f>
        <v>232</v>
      </c>
      <c r="AO34" s="56">
        <f>AM34-BG34-BH34</f>
        <v>203</v>
      </c>
      <c r="AP34" s="56">
        <f t="shared" si="22"/>
        <v>174</v>
      </c>
      <c r="AQ34" s="47">
        <f t="shared" si="2"/>
        <v>29</v>
      </c>
      <c r="AR34" s="47">
        <f t="shared" si="3"/>
        <v>29</v>
      </c>
      <c r="AS34" s="47">
        <f t="shared" si="4"/>
        <v>29</v>
      </c>
      <c r="AT34" s="47">
        <f t="shared" si="5"/>
        <v>29</v>
      </c>
      <c r="AU34" s="47">
        <f t="shared" si="6"/>
        <v>29</v>
      </c>
      <c r="AV34" s="47">
        <f t="shared" si="7"/>
        <v>29</v>
      </c>
      <c r="AW34" s="47">
        <f t="shared" si="8"/>
        <v>29</v>
      </c>
      <c r="AX34" s="47">
        <f t="shared" si="9"/>
        <v>29</v>
      </c>
      <c r="AY34" s="47">
        <f t="shared" si="10"/>
        <v>29</v>
      </c>
      <c r="AZ34" s="47">
        <f t="shared" si="11"/>
        <v>0</v>
      </c>
      <c r="BA34" s="47">
        <f t="shared" si="12"/>
        <v>0</v>
      </c>
      <c r="BB34" s="47">
        <f t="shared" si="13"/>
        <v>0</v>
      </c>
      <c r="BC34" s="47">
        <f t="shared" si="14"/>
        <v>0</v>
      </c>
      <c r="BD34" s="47">
        <f t="shared" si="15"/>
        <v>0</v>
      </c>
      <c r="BE34" s="47">
        <f t="shared" si="16"/>
        <v>0</v>
      </c>
      <c r="BF34" s="47">
        <f t="shared" si="17"/>
        <v>261</v>
      </c>
      <c r="BG34" s="29">
        <f t="shared" si="18"/>
        <v>29</v>
      </c>
      <c r="BH34" s="5">
        <f t="shared" si="19"/>
        <v>29</v>
      </c>
      <c r="BI34" s="30">
        <f t="shared" si="20"/>
        <v>29</v>
      </c>
    </row>
    <row r="35" spans="1:61" ht="15" customHeight="1" hidden="1">
      <c r="A35" s="51" t="e">
        <f t="shared" si="21"/>
        <v>#VALUE!</v>
      </c>
      <c r="B35" s="57">
        <f>'Стартовый протокол'!E34</f>
        <v>0</v>
      </c>
      <c r="C35" s="58">
        <f>'Стартовый протокол'!C34</f>
        <v>0</v>
      </c>
      <c r="D35" s="59">
        <f>'Стартовый протокол'!B34</f>
        <v>0</v>
      </c>
      <c r="E35" s="61">
        <f>'Стартовый протокол'!D34</f>
        <v>0</v>
      </c>
      <c r="F35" s="61">
        <f>'Стартовый протокол'!F34</f>
        <v>0</v>
      </c>
      <c r="G35" s="61">
        <f>'Стартовый протокол'!G34</f>
        <v>0</v>
      </c>
      <c r="H35" s="61">
        <f>'Стартовый протокол'!H34</f>
        <v>0</v>
      </c>
      <c r="I35" s="31"/>
      <c r="J35" s="54">
        <f aca="true" t="shared" si="23" ref="J34:J68">IF(I35=1,0.7,IF(I35=2,2,IF(I35=3,3,IF(I35="DNS",Зарегистрировано_участников+1,IF(I35="DNF",Зарегистрировано_участников+1,IF(I35="DSQ",Зарегистрировано_участников+1,I35))))))</f>
        <v>0</v>
      </c>
      <c r="K35" s="53"/>
      <c r="L35" s="54">
        <f aca="true" t="shared" si="24" ref="L34:L68">IF(K35=1,0.7,IF(K35=2,2,IF(K35=3,3,IF(K35="DNS",Зарегистрировано_участников+1,IF(K35="DNF",Зарегистрировано_участников+1,IF(K35="DSQ",Зарегистрировано_участников+1,K35))))))</f>
        <v>0</v>
      </c>
      <c r="M35" s="53"/>
      <c r="N35" s="54">
        <f aca="true" t="shared" si="25" ref="N34:N68">IF(M35=1,0.7,IF(M35=2,2,IF(M35=3,3,IF(M35="DNS",Зарегистрировано_участников+1,IF(M35="DNF",Зарегистрировано_участников+1,IF(M35="DSQ",Зарегистрировано_участников+1,M35))))))</f>
        <v>0</v>
      </c>
      <c r="O35" s="53"/>
      <c r="P35" s="54">
        <f aca="true" t="shared" si="26" ref="P34:P68">IF(O35=1,0.7,IF(O35=2,2,IF(O35=3,3,IF(O35="DNS",Зарегистрировано_участников+1,IF(O35="DNF",Зарегистрировано_участников+1,IF(O35="DSQ",Зарегистрировано_участников+1,O35))))))</f>
        <v>0</v>
      </c>
      <c r="Q35" s="53"/>
      <c r="R35" s="54">
        <f aca="true" t="shared" si="27" ref="R34:R68">IF(Q35=1,0.7,IF(Q35=2,2,IF(Q35=3,3,IF(Q35="DNS",Зарегистрировано_участников+1,IF(Q35="DNF",Зарегистрировано_участников+1,IF(Q35="DSQ",Зарегистрировано_участников+1,Q35))))))</f>
        <v>0</v>
      </c>
      <c r="S35" s="53"/>
      <c r="T35" s="54">
        <f aca="true" t="shared" si="28" ref="T34:T68">IF(S35=1,0.7,IF(S35=2,2,IF(S35=3,3,IF(S35="DNS",Зарегистрировано_участников+1,IF(S35="DNF",Зарегистрировано_участников+1,IF(S35="DSQ",Зарегистрировано_участников+1,S35))))))</f>
        <v>0</v>
      </c>
      <c r="U35" s="53"/>
      <c r="V35" s="54">
        <f aca="true" t="shared" si="29" ref="V34:V68">IF(U35=1,0.7,IF(U35=2,2,IF(U35=3,3,IF(U35="DNS",Зарегистрировано_участников+1,IF(U35="DNF",Зарегистрировано_участников+1,IF(U35="DSQ",Зарегистрировано_участников+1,U35))))))</f>
        <v>0</v>
      </c>
      <c r="W35" s="53"/>
      <c r="X35" s="54">
        <f aca="true" t="shared" si="30" ref="X34:X68">IF(W35=1,0.7,IF(W35=2,2,IF(W35=3,3,IF(W35="DNS",Зарегистрировано_участников+1,IF(W35="DNF",Зарегистрировано_участников+1,IF(W35="DSQ",Зарегистрировано_участников+1,W35))))))</f>
        <v>0</v>
      </c>
      <c r="Y35" s="53"/>
      <c r="Z35" s="54">
        <f aca="true" t="shared" si="31" ref="Z34:Z68">IF(Y35=1,0.7,IF(Y35=2,2,IF(Y35=3,3,IF(Y35="DNS",Зарегистрировано_участников+1,IF(Y35="DNF",Зарегистрировано_участников+1,IF(Y35="DSQ",Зарегистрировано_участников+1,Y35))))))</f>
        <v>0</v>
      </c>
      <c r="AA35" s="53"/>
      <c r="AB35" s="54">
        <f aca="true" t="shared" si="32" ref="AB34:AB68">IF(AA35=1,0.7,IF(AA35=2,2,IF(AA35=3,3,IF(AA35="DNS",Зарегистрировано_участников+1,IF(AA35="DNF",Зарегистрировано_участников+1,IF(AA35="DSQ",Зарегистрировано_участников+1,AA35))))))</f>
        <v>0</v>
      </c>
      <c r="AC35" s="53"/>
      <c r="AD35" s="54">
        <f aca="true" t="shared" si="33" ref="AD34:AD68">IF(AC35=1,0.7,IF(AC35=2,2,IF(AC35=3,3,IF(AC35="DNS",Зарегистрировано_участников+1,IF(AC35="DNF",Зарегистрировано_участников+1,IF(AC35="DSQ",Зарегистрировано_участников+1,AC35))))))</f>
        <v>0</v>
      </c>
      <c r="AE35" s="53"/>
      <c r="AF35" s="54">
        <f aca="true" t="shared" si="34" ref="AF34:AF68">IF(AE35=1,0.7,IF(AE35=2,2,IF(AE35=3,3,IF(AE35="DNS",Зарегистрировано_участников+1,IF(AE35="DNF",Зарегистрировано_участников+1,IF(AE35="DSQ",Зарегистрировано_участников+1,AE35))))))</f>
        <v>0</v>
      </c>
      <c r="AG35" s="53"/>
      <c r="AH35" s="54">
        <f aca="true" t="shared" si="35" ref="AH34:AH68">IF(AG35=1,0.7,IF(AG35=2,2,IF(AG35=3,3,IF(AG35="DNS",Зарегистрировано_участников+1,IF(AG35="DNF",Зарегистрировано_участников+1,IF(AG35="DSQ",Зарегистрировано_участников+1,AG35))))))</f>
        <v>0</v>
      </c>
      <c r="AI35" s="53"/>
      <c r="AJ35" s="54">
        <f aca="true" t="shared" si="36" ref="AJ34:AJ68">IF(AI35=1,0.7,IF(AI35=2,2,IF(AI35=3,3,IF(AI35="DNS",Зарегистрировано_участников+1,IF(AI35="DNF",Зарегистрировано_участников+1,IF(AI35="DSQ",Зарегистрировано_участников+1,AI35))))))</f>
        <v>0</v>
      </c>
      <c r="AK35" s="53"/>
      <c r="AL35" s="54">
        <f aca="true" t="shared" si="37" ref="AL34:AL68">IF(AK35=1,0.7,IF(AK35=2,2,IF(AK35=3,3,IF(AK35="DNS",Зарегистрировано_участников+1,IF(AK35="DNF",Зарегистрировано_участников+1,IF(AK35="DSQ",Зарегистрировано_участников+1,AK35))))))</f>
        <v>0</v>
      </c>
      <c r="AM35" s="55">
        <f aca="true" t="shared" si="38" ref="AM34:AM53">SUM(J35,L35,N35,P35,R35,T35,V35,X35,Z35,AB35,AD35,AF35,AH35,AJ35,AL35)</f>
        <v>0</v>
      </c>
      <c r="AN35" s="50">
        <f aca="true" t="shared" si="39" ref="AN34:AN68">AM35-BG35</f>
        <v>0</v>
      </c>
      <c r="AO35" s="56">
        <f aca="true" t="shared" si="40" ref="AO34:AO68">AM35-BG35-BH35</f>
        <v>0</v>
      </c>
      <c r="AP35" s="56">
        <f t="shared" si="22"/>
        <v>0</v>
      </c>
      <c r="AQ35" s="47">
        <f t="shared" si="2"/>
        <v>0</v>
      </c>
      <c r="AR35" s="47">
        <f t="shared" si="3"/>
        <v>0</v>
      </c>
      <c r="AS35" s="47">
        <f t="shared" si="4"/>
        <v>0</v>
      </c>
      <c r="AT35" s="47">
        <f t="shared" si="5"/>
        <v>0</v>
      </c>
      <c r="AU35" s="47">
        <f t="shared" si="6"/>
        <v>0</v>
      </c>
      <c r="AV35" s="47">
        <f t="shared" si="7"/>
        <v>0</v>
      </c>
      <c r="AW35" s="47">
        <f t="shared" si="8"/>
        <v>0</v>
      </c>
      <c r="AX35" s="47">
        <f t="shared" si="9"/>
        <v>0</v>
      </c>
      <c r="AY35" s="47">
        <f t="shared" si="10"/>
        <v>0</v>
      </c>
      <c r="AZ35" s="47">
        <f t="shared" si="11"/>
        <v>0</v>
      </c>
      <c r="BA35" s="47">
        <f t="shared" si="12"/>
        <v>0</v>
      </c>
      <c r="BB35" s="47">
        <f t="shared" si="13"/>
        <v>0</v>
      </c>
      <c r="BC35" s="47">
        <f t="shared" si="14"/>
        <v>0</v>
      </c>
      <c r="BD35" s="47">
        <f t="shared" si="15"/>
        <v>0</v>
      </c>
      <c r="BE35" s="47">
        <f t="shared" si="16"/>
        <v>0</v>
      </c>
      <c r="BF35" s="47">
        <f t="shared" si="17"/>
        <v>0</v>
      </c>
      <c r="BG35" s="29">
        <f t="shared" si="18"/>
        <v>0</v>
      </c>
      <c r="BH35" s="5">
        <f t="shared" si="19"/>
        <v>0</v>
      </c>
      <c r="BI35" s="30">
        <f t="shared" si="20"/>
        <v>0</v>
      </c>
    </row>
    <row r="36" spans="1:61" ht="15" customHeight="1" hidden="1">
      <c r="A36" s="51" t="e">
        <f t="shared" si="21"/>
        <v>#VALUE!</v>
      </c>
      <c r="B36" s="57">
        <f>'Стартовый протокол'!E35</f>
        <v>0</v>
      </c>
      <c r="C36" s="58">
        <f>'Стартовый протокол'!C35</f>
        <v>0</v>
      </c>
      <c r="D36" s="59">
        <f>'Стартовый протокол'!B35</f>
        <v>0</v>
      </c>
      <c r="E36" s="61">
        <f>'Стартовый протокол'!D35</f>
        <v>0</v>
      </c>
      <c r="F36" s="61">
        <f>'Стартовый протокол'!F35</f>
        <v>0</v>
      </c>
      <c r="G36" s="61">
        <f>'Стартовый протокол'!G35</f>
        <v>0</v>
      </c>
      <c r="H36" s="61">
        <f>'Стартовый протокол'!H35</f>
        <v>0</v>
      </c>
      <c r="I36" s="31"/>
      <c r="J36" s="54">
        <f t="shared" si="23"/>
        <v>0</v>
      </c>
      <c r="K36" s="53"/>
      <c r="L36" s="54">
        <f t="shared" si="24"/>
        <v>0</v>
      </c>
      <c r="M36" s="53"/>
      <c r="N36" s="54">
        <f t="shared" si="25"/>
        <v>0</v>
      </c>
      <c r="O36" s="53"/>
      <c r="P36" s="54">
        <f t="shared" si="26"/>
        <v>0</v>
      </c>
      <c r="Q36" s="53"/>
      <c r="R36" s="54">
        <f t="shared" si="27"/>
        <v>0</v>
      </c>
      <c r="S36" s="53"/>
      <c r="T36" s="54">
        <f t="shared" si="28"/>
        <v>0</v>
      </c>
      <c r="U36" s="53"/>
      <c r="V36" s="54">
        <f t="shared" si="29"/>
        <v>0</v>
      </c>
      <c r="W36" s="53"/>
      <c r="X36" s="54">
        <f t="shared" si="30"/>
        <v>0</v>
      </c>
      <c r="Y36" s="53"/>
      <c r="Z36" s="54">
        <f t="shared" si="31"/>
        <v>0</v>
      </c>
      <c r="AA36" s="53"/>
      <c r="AB36" s="54">
        <f t="shared" si="32"/>
        <v>0</v>
      </c>
      <c r="AC36" s="53"/>
      <c r="AD36" s="54">
        <f t="shared" si="33"/>
        <v>0</v>
      </c>
      <c r="AE36" s="53"/>
      <c r="AF36" s="54">
        <f t="shared" si="34"/>
        <v>0</v>
      </c>
      <c r="AG36" s="53"/>
      <c r="AH36" s="54">
        <f t="shared" si="35"/>
        <v>0</v>
      </c>
      <c r="AI36" s="53"/>
      <c r="AJ36" s="54">
        <f t="shared" si="36"/>
        <v>0</v>
      </c>
      <c r="AK36" s="53"/>
      <c r="AL36" s="54">
        <f t="shared" si="37"/>
        <v>0</v>
      </c>
      <c r="AM36" s="55">
        <f t="shared" si="38"/>
        <v>0</v>
      </c>
      <c r="AN36" s="50">
        <f t="shared" si="39"/>
        <v>0</v>
      </c>
      <c r="AO36" s="56">
        <f t="shared" si="40"/>
        <v>0</v>
      </c>
      <c r="AP36" s="56">
        <f t="shared" si="22"/>
        <v>0</v>
      </c>
      <c r="AQ36" s="47">
        <f t="shared" si="2"/>
        <v>0</v>
      </c>
      <c r="AR36" s="47">
        <f t="shared" si="3"/>
        <v>0</v>
      </c>
      <c r="AS36" s="47">
        <f t="shared" si="4"/>
        <v>0</v>
      </c>
      <c r="AT36" s="47">
        <f t="shared" si="5"/>
        <v>0</v>
      </c>
      <c r="AU36" s="47">
        <f t="shared" si="6"/>
        <v>0</v>
      </c>
      <c r="AV36" s="47">
        <f t="shared" si="7"/>
        <v>0</v>
      </c>
      <c r="AW36" s="47">
        <f t="shared" si="8"/>
        <v>0</v>
      </c>
      <c r="AX36" s="47">
        <f t="shared" si="9"/>
        <v>0</v>
      </c>
      <c r="AY36" s="47">
        <f t="shared" si="10"/>
        <v>0</v>
      </c>
      <c r="AZ36" s="47">
        <f t="shared" si="11"/>
        <v>0</v>
      </c>
      <c r="BA36" s="47">
        <f t="shared" si="12"/>
        <v>0</v>
      </c>
      <c r="BB36" s="47">
        <f t="shared" si="13"/>
        <v>0</v>
      </c>
      <c r="BC36" s="47">
        <f t="shared" si="14"/>
        <v>0</v>
      </c>
      <c r="BD36" s="47">
        <f t="shared" si="15"/>
        <v>0</v>
      </c>
      <c r="BE36" s="47">
        <f t="shared" si="16"/>
        <v>0</v>
      </c>
      <c r="BF36" s="47">
        <f t="shared" si="17"/>
        <v>0</v>
      </c>
      <c r="BG36" s="29">
        <f t="shared" si="18"/>
        <v>0</v>
      </c>
      <c r="BH36" s="5">
        <f t="shared" si="19"/>
        <v>0</v>
      </c>
      <c r="BI36" s="30">
        <f t="shared" si="20"/>
        <v>0</v>
      </c>
    </row>
    <row r="37" spans="1:61" ht="15" customHeight="1" hidden="1">
      <c r="A37" s="51" t="e">
        <f t="shared" si="21"/>
        <v>#VALUE!</v>
      </c>
      <c r="B37" s="57">
        <f>'Стартовый протокол'!E36</f>
        <v>0</v>
      </c>
      <c r="C37" s="58">
        <f>'Стартовый протокол'!C36</f>
        <v>0</v>
      </c>
      <c r="D37" s="59">
        <f>'Стартовый протокол'!B36</f>
        <v>0</v>
      </c>
      <c r="E37" s="61">
        <f>'Стартовый протокол'!D36</f>
        <v>0</v>
      </c>
      <c r="F37" s="61">
        <f>'Стартовый протокол'!F36</f>
        <v>0</v>
      </c>
      <c r="G37" s="61">
        <f>'Стартовый протокол'!G36</f>
        <v>0</v>
      </c>
      <c r="H37" s="61">
        <f>'Стартовый протокол'!H36</f>
        <v>0</v>
      </c>
      <c r="I37" s="31"/>
      <c r="J37" s="54">
        <f t="shared" si="23"/>
        <v>0</v>
      </c>
      <c r="K37" s="53"/>
      <c r="L37" s="54">
        <f t="shared" si="24"/>
        <v>0</v>
      </c>
      <c r="M37" s="53"/>
      <c r="N37" s="54">
        <f t="shared" si="25"/>
        <v>0</v>
      </c>
      <c r="O37" s="53"/>
      <c r="P37" s="54">
        <f t="shared" si="26"/>
        <v>0</v>
      </c>
      <c r="Q37" s="53"/>
      <c r="R37" s="54">
        <f t="shared" si="27"/>
        <v>0</v>
      </c>
      <c r="S37" s="53"/>
      <c r="T37" s="54">
        <f t="shared" si="28"/>
        <v>0</v>
      </c>
      <c r="U37" s="53"/>
      <c r="V37" s="54">
        <f t="shared" si="29"/>
        <v>0</v>
      </c>
      <c r="W37" s="53"/>
      <c r="X37" s="54">
        <f t="shared" si="30"/>
        <v>0</v>
      </c>
      <c r="Y37" s="53"/>
      <c r="Z37" s="54">
        <f t="shared" si="31"/>
        <v>0</v>
      </c>
      <c r="AA37" s="53"/>
      <c r="AB37" s="54">
        <f t="shared" si="32"/>
        <v>0</v>
      </c>
      <c r="AC37" s="53"/>
      <c r="AD37" s="54">
        <f t="shared" si="33"/>
        <v>0</v>
      </c>
      <c r="AE37" s="53"/>
      <c r="AF37" s="54">
        <f t="shared" si="34"/>
        <v>0</v>
      </c>
      <c r="AG37" s="53"/>
      <c r="AH37" s="54">
        <f t="shared" si="35"/>
        <v>0</v>
      </c>
      <c r="AI37" s="53"/>
      <c r="AJ37" s="54">
        <f t="shared" si="36"/>
        <v>0</v>
      </c>
      <c r="AK37" s="53"/>
      <c r="AL37" s="54">
        <f t="shared" si="37"/>
        <v>0</v>
      </c>
      <c r="AM37" s="55">
        <f t="shared" si="38"/>
        <v>0</v>
      </c>
      <c r="AN37" s="50">
        <f t="shared" si="39"/>
        <v>0</v>
      </c>
      <c r="AO37" s="56">
        <f t="shared" si="40"/>
        <v>0</v>
      </c>
      <c r="AP37" s="56">
        <f t="shared" si="22"/>
        <v>0</v>
      </c>
      <c r="AQ37" s="47">
        <f t="shared" si="2"/>
        <v>0</v>
      </c>
      <c r="AR37" s="47">
        <f t="shared" si="3"/>
        <v>0</v>
      </c>
      <c r="AS37" s="47">
        <f t="shared" si="4"/>
        <v>0</v>
      </c>
      <c r="AT37" s="47">
        <f t="shared" si="5"/>
        <v>0</v>
      </c>
      <c r="AU37" s="47">
        <f t="shared" si="6"/>
        <v>0</v>
      </c>
      <c r="AV37" s="47">
        <f t="shared" si="7"/>
        <v>0</v>
      </c>
      <c r="AW37" s="47">
        <f t="shared" si="8"/>
        <v>0</v>
      </c>
      <c r="AX37" s="47">
        <f t="shared" si="9"/>
        <v>0</v>
      </c>
      <c r="AY37" s="47">
        <f t="shared" si="10"/>
        <v>0</v>
      </c>
      <c r="AZ37" s="47">
        <f t="shared" si="11"/>
        <v>0</v>
      </c>
      <c r="BA37" s="47">
        <f t="shared" si="12"/>
        <v>0</v>
      </c>
      <c r="BB37" s="47">
        <f t="shared" si="13"/>
        <v>0</v>
      </c>
      <c r="BC37" s="47">
        <f t="shared" si="14"/>
        <v>0</v>
      </c>
      <c r="BD37" s="47">
        <f t="shared" si="15"/>
        <v>0</v>
      </c>
      <c r="BE37" s="47">
        <f t="shared" si="16"/>
        <v>0</v>
      </c>
      <c r="BF37" s="47">
        <f t="shared" si="17"/>
        <v>0</v>
      </c>
      <c r="BG37" s="29">
        <f t="shared" si="18"/>
        <v>0</v>
      </c>
      <c r="BH37" s="5">
        <f t="shared" si="19"/>
        <v>0</v>
      </c>
      <c r="BI37" s="30">
        <f t="shared" si="20"/>
        <v>0</v>
      </c>
    </row>
    <row r="38" spans="1:61" ht="15" customHeight="1" hidden="1">
      <c r="A38" s="51" t="e">
        <f t="shared" si="21"/>
        <v>#VALUE!</v>
      </c>
      <c r="B38" s="57">
        <f>'Стартовый протокол'!E37</f>
        <v>0</v>
      </c>
      <c r="C38" s="58">
        <f>'Стартовый протокол'!C37</f>
        <v>0</v>
      </c>
      <c r="D38" s="59">
        <f>'Стартовый протокол'!B37</f>
        <v>0</v>
      </c>
      <c r="E38" s="61">
        <f>'Стартовый протокол'!D37</f>
        <v>0</v>
      </c>
      <c r="F38" s="61">
        <f>'Стартовый протокол'!F37</f>
        <v>0</v>
      </c>
      <c r="G38" s="61">
        <f>'Стартовый протокол'!G37</f>
        <v>0</v>
      </c>
      <c r="H38" s="61">
        <f>'Стартовый протокол'!H37</f>
        <v>0</v>
      </c>
      <c r="I38" s="31"/>
      <c r="J38" s="54">
        <f t="shared" si="23"/>
        <v>0</v>
      </c>
      <c r="K38" s="53"/>
      <c r="L38" s="54">
        <f t="shared" si="24"/>
        <v>0</v>
      </c>
      <c r="M38" s="53"/>
      <c r="N38" s="54">
        <f t="shared" si="25"/>
        <v>0</v>
      </c>
      <c r="O38" s="53"/>
      <c r="P38" s="54">
        <f t="shared" si="26"/>
        <v>0</v>
      </c>
      <c r="Q38" s="53"/>
      <c r="R38" s="54">
        <f t="shared" si="27"/>
        <v>0</v>
      </c>
      <c r="S38" s="53"/>
      <c r="T38" s="54">
        <f t="shared" si="28"/>
        <v>0</v>
      </c>
      <c r="U38" s="53"/>
      <c r="V38" s="54">
        <f t="shared" si="29"/>
        <v>0</v>
      </c>
      <c r="W38" s="53"/>
      <c r="X38" s="54">
        <f t="shared" si="30"/>
        <v>0</v>
      </c>
      <c r="Y38" s="53"/>
      <c r="Z38" s="54">
        <f t="shared" si="31"/>
        <v>0</v>
      </c>
      <c r="AA38" s="53"/>
      <c r="AB38" s="54">
        <f t="shared" si="32"/>
        <v>0</v>
      </c>
      <c r="AC38" s="53"/>
      <c r="AD38" s="54">
        <f t="shared" si="33"/>
        <v>0</v>
      </c>
      <c r="AE38" s="53"/>
      <c r="AF38" s="54">
        <f t="shared" si="34"/>
        <v>0</v>
      </c>
      <c r="AG38" s="53"/>
      <c r="AH38" s="54">
        <f t="shared" si="35"/>
        <v>0</v>
      </c>
      <c r="AI38" s="53"/>
      <c r="AJ38" s="54">
        <f t="shared" si="36"/>
        <v>0</v>
      </c>
      <c r="AK38" s="53"/>
      <c r="AL38" s="54">
        <f t="shared" si="37"/>
        <v>0</v>
      </c>
      <c r="AM38" s="55">
        <f t="shared" si="38"/>
        <v>0</v>
      </c>
      <c r="AN38" s="50">
        <f t="shared" si="39"/>
        <v>0</v>
      </c>
      <c r="AO38" s="56">
        <f t="shared" si="40"/>
        <v>0</v>
      </c>
      <c r="AP38" s="56">
        <f t="shared" si="22"/>
        <v>0</v>
      </c>
      <c r="AQ38" s="47">
        <f t="shared" si="2"/>
        <v>0</v>
      </c>
      <c r="AR38" s="47">
        <f t="shared" si="3"/>
        <v>0</v>
      </c>
      <c r="AS38" s="47">
        <f t="shared" si="4"/>
        <v>0</v>
      </c>
      <c r="AT38" s="47">
        <f t="shared" si="5"/>
        <v>0</v>
      </c>
      <c r="AU38" s="47">
        <f t="shared" si="6"/>
        <v>0</v>
      </c>
      <c r="AV38" s="47">
        <f t="shared" si="7"/>
        <v>0</v>
      </c>
      <c r="AW38" s="47">
        <f t="shared" si="8"/>
        <v>0</v>
      </c>
      <c r="AX38" s="47">
        <f t="shared" si="9"/>
        <v>0</v>
      </c>
      <c r="AY38" s="47">
        <f t="shared" si="10"/>
        <v>0</v>
      </c>
      <c r="AZ38" s="47">
        <f t="shared" si="11"/>
        <v>0</v>
      </c>
      <c r="BA38" s="47">
        <f t="shared" si="12"/>
        <v>0</v>
      </c>
      <c r="BB38" s="47">
        <f t="shared" si="13"/>
        <v>0</v>
      </c>
      <c r="BC38" s="47">
        <f t="shared" si="14"/>
        <v>0</v>
      </c>
      <c r="BD38" s="47">
        <f t="shared" si="15"/>
        <v>0</v>
      </c>
      <c r="BE38" s="47">
        <f t="shared" si="16"/>
        <v>0</v>
      </c>
      <c r="BF38" s="47">
        <f t="shared" si="17"/>
        <v>0</v>
      </c>
      <c r="BG38" s="29">
        <f t="shared" si="18"/>
        <v>0</v>
      </c>
      <c r="BH38" s="5">
        <f t="shared" si="19"/>
        <v>0</v>
      </c>
      <c r="BI38" s="30">
        <f t="shared" si="20"/>
        <v>0</v>
      </c>
    </row>
    <row r="39" spans="1:61" ht="15" customHeight="1" hidden="1">
      <c r="A39" s="51" t="e">
        <f t="shared" si="21"/>
        <v>#VALUE!</v>
      </c>
      <c r="B39" s="57">
        <f>'Стартовый протокол'!E38</f>
        <v>0</v>
      </c>
      <c r="C39" s="58">
        <f>'Стартовый протокол'!C38</f>
        <v>0</v>
      </c>
      <c r="D39" s="59">
        <f>'Стартовый протокол'!B38</f>
        <v>0</v>
      </c>
      <c r="E39" s="61">
        <f>'Стартовый протокол'!D38</f>
        <v>0</v>
      </c>
      <c r="F39" s="61">
        <f>'Стартовый протокол'!F38</f>
        <v>0</v>
      </c>
      <c r="G39" s="61">
        <f>'Стартовый протокол'!G38</f>
        <v>0</v>
      </c>
      <c r="H39" s="61">
        <f>'Стартовый протокол'!H38</f>
        <v>0</v>
      </c>
      <c r="I39" s="31"/>
      <c r="J39" s="54">
        <f t="shared" si="23"/>
        <v>0</v>
      </c>
      <c r="K39" s="53"/>
      <c r="L39" s="54">
        <f t="shared" si="24"/>
        <v>0</v>
      </c>
      <c r="M39" s="53"/>
      <c r="N39" s="54">
        <f t="shared" si="25"/>
        <v>0</v>
      </c>
      <c r="O39" s="53"/>
      <c r="P39" s="54">
        <f t="shared" si="26"/>
        <v>0</v>
      </c>
      <c r="Q39" s="53"/>
      <c r="R39" s="54">
        <f t="shared" si="27"/>
        <v>0</v>
      </c>
      <c r="S39" s="53"/>
      <c r="T39" s="54">
        <f t="shared" si="28"/>
        <v>0</v>
      </c>
      <c r="U39" s="53"/>
      <c r="V39" s="54">
        <f t="shared" si="29"/>
        <v>0</v>
      </c>
      <c r="W39" s="53"/>
      <c r="X39" s="54">
        <f t="shared" si="30"/>
        <v>0</v>
      </c>
      <c r="Y39" s="53"/>
      <c r="Z39" s="54">
        <f t="shared" si="31"/>
        <v>0</v>
      </c>
      <c r="AA39" s="53"/>
      <c r="AB39" s="54">
        <f t="shared" si="32"/>
        <v>0</v>
      </c>
      <c r="AC39" s="53"/>
      <c r="AD39" s="54">
        <f t="shared" si="33"/>
        <v>0</v>
      </c>
      <c r="AE39" s="53"/>
      <c r="AF39" s="54">
        <f t="shared" si="34"/>
        <v>0</v>
      </c>
      <c r="AG39" s="53"/>
      <c r="AH39" s="54">
        <f t="shared" si="35"/>
        <v>0</v>
      </c>
      <c r="AI39" s="53"/>
      <c r="AJ39" s="54">
        <f t="shared" si="36"/>
        <v>0</v>
      </c>
      <c r="AK39" s="53"/>
      <c r="AL39" s="54">
        <f t="shared" si="37"/>
        <v>0</v>
      </c>
      <c r="AM39" s="55">
        <f t="shared" si="38"/>
        <v>0</v>
      </c>
      <c r="AN39" s="50">
        <f t="shared" si="39"/>
        <v>0</v>
      </c>
      <c r="AO39" s="56">
        <f t="shared" si="40"/>
        <v>0</v>
      </c>
      <c r="AP39" s="56">
        <f t="shared" si="22"/>
        <v>0</v>
      </c>
      <c r="AQ39" s="47">
        <f t="shared" si="2"/>
        <v>0</v>
      </c>
      <c r="AR39" s="47">
        <f t="shared" si="3"/>
        <v>0</v>
      </c>
      <c r="AS39" s="47">
        <f t="shared" si="4"/>
        <v>0</v>
      </c>
      <c r="AT39" s="47">
        <f t="shared" si="5"/>
        <v>0</v>
      </c>
      <c r="AU39" s="47">
        <f t="shared" si="6"/>
        <v>0</v>
      </c>
      <c r="AV39" s="47">
        <f t="shared" si="7"/>
        <v>0</v>
      </c>
      <c r="AW39" s="47">
        <f t="shared" si="8"/>
        <v>0</v>
      </c>
      <c r="AX39" s="47">
        <f t="shared" si="9"/>
        <v>0</v>
      </c>
      <c r="AY39" s="47">
        <f t="shared" si="10"/>
        <v>0</v>
      </c>
      <c r="AZ39" s="47">
        <f t="shared" si="11"/>
        <v>0</v>
      </c>
      <c r="BA39" s="47">
        <f t="shared" si="12"/>
        <v>0</v>
      </c>
      <c r="BB39" s="47">
        <f t="shared" si="13"/>
        <v>0</v>
      </c>
      <c r="BC39" s="47">
        <f t="shared" si="14"/>
        <v>0</v>
      </c>
      <c r="BD39" s="47">
        <f t="shared" si="15"/>
        <v>0</v>
      </c>
      <c r="BE39" s="47">
        <f t="shared" si="16"/>
        <v>0</v>
      </c>
      <c r="BF39" s="47">
        <f t="shared" si="17"/>
        <v>0</v>
      </c>
      <c r="BG39" s="29">
        <f t="shared" si="18"/>
        <v>0</v>
      </c>
      <c r="BH39" s="5">
        <f t="shared" si="19"/>
        <v>0</v>
      </c>
      <c r="BI39" s="30">
        <f t="shared" si="20"/>
        <v>0</v>
      </c>
    </row>
    <row r="40" spans="1:61" ht="15" customHeight="1" hidden="1">
      <c r="A40" s="51" t="e">
        <f t="shared" si="21"/>
        <v>#VALUE!</v>
      </c>
      <c r="B40" s="57">
        <f>'Стартовый протокол'!E39</f>
        <v>0</v>
      </c>
      <c r="C40" s="58">
        <f>'Стартовый протокол'!C39</f>
        <v>0</v>
      </c>
      <c r="D40" s="59">
        <f>'Стартовый протокол'!B39</f>
        <v>0</v>
      </c>
      <c r="E40" s="61">
        <f>'Стартовый протокол'!D39</f>
        <v>0</v>
      </c>
      <c r="F40" s="61">
        <f>'Стартовый протокол'!F39</f>
        <v>0</v>
      </c>
      <c r="G40" s="61">
        <f>'Стартовый протокол'!G39</f>
        <v>0</v>
      </c>
      <c r="H40" s="61">
        <f>'Стартовый протокол'!H39</f>
        <v>0</v>
      </c>
      <c r="I40" s="31"/>
      <c r="J40" s="54">
        <f t="shared" si="23"/>
        <v>0</v>
      </c>
      <c r="K40" s="53"/>
      <c r="L40" s="54">
        <f t="shared" si="24"/>
        <v>0</v>
      </c>
      <c r="M40" s="53"/>
      <c r="N40" s="54">
        <f t="shared" si="25"/>
        <v>0</v>
      </c>
      <c r="O40" s="53"/>
      <c r="P40" s="54">
        <f t="shared" si="26"/>
        <v>0</v>
      </c>
      <c r="Q40" s="53"/>
      <c r="R40" s="54">
        <f t="shared" si="27"/>
        <v>0</v>
      </c>
      <c r="S40" s="53"/>
      <c r="T40" s="54">
        <f t="shared" si="28"/>
        <v>0</v>
      </c>
      <c r="U40" s="53"/>
      <c r="V40" s="54">
        <f t="shared" si="29"/>
        <v>0</v>
      </c>
      <c r="W40" s="53"/>
      <c r="X40" s="54">
        <f t="shared" si="30"/>
        <v>0</v>
      </c>
      <c r="Y40" s="53"/>
      <c r="Z40" s="54">
        <f t="shared" si="31"/>
        <v>0</v>
      </c>
      <c r="AA40" s="53"/>
      <c r="AB40" s="54">
        <f t="shared" si="32"/>
        <v>0</v>
      </c>
      <c r="AC40" s="53"/>
      <c r="AD40" s="54">
        <f t="shared" si="33"/>
        <v>0</v>
      </c>
      <c r="AE40" s="53"/>
      <c r="AF40" s="54">
        <f t="shared" si="34"/>
        <v>0</v>
      </c>
      <c r="AG40" s="53"/>
      <c r="AH40" s="54">
        <f t="shared" si="35"/>
        <v>0</v>
      </c>
      <c r="AI40" s="53"/>
      <c r="AJ40" s="54">
        <f t="shared" si="36"/>
        <v>0</v>
      </c>
      <c r="AK40" s="53"/>
      <c r="AL40" s="54">
        <f t="shared" si="37"/>
        <v>0</v>
      </c>
      <c r="AM40" s="55">
        <f t="shared" si="38"/>
        <v>0</v>
      </c>
      <c r="AN40" s="50">
        <f t="shared" si="39"/>
        <v>0</v>
      </c>
      <c r="AO40" s="56">
        <f t="shared" si="40"/>
        <v>0</v>
      </c>
      <c r="AP40" s="56">
        <f t="shared" si="22"/>
        <v>0</v>
      </c>
      <c r="AQ40" s="47">
        <f t="shared" si="2"/>
        <v>0</v>
      </c>
      <c r="AR40" s="47">
        <f t="shared" si="3"/>
        <v>0</v>
      </c>
      <c r="AS40" s="47">
        <f t="shared" si="4"/>
        <v>0</v>
      </c>
      <c r="AT40" s="47">
        <f t="shared" si="5"/>
        <v>0</v>
      </c>
      <c r="AU40" s="47">
        <f t="shared" si="6"/>
        <v>0</v>
      </c>
      <c r="AV40" s="47">
        <f t="shared" si="7"/>
        <v>0</v>
      </c>
      <c r="AW40" s="47">
        <f t="shared" si="8"/>
        <v>0</v>
      </c>
      <c r="AX40" s="47">
        <f t="shared" si="9"/>
        <v>0</v>
      </c>
      <c r="AY40" s="47">
        <f t="shared" si="10"/>
        <v>0</v>
      </c>
      <c r="AZ40" s="47">
        <f t="shared" si="11"/>
        <v>0</v>
      </c>
      <c r="BA40" s="47">
        <f t="shared" si="12"/>
        <v>0</v>
      </c>
      <c r="BB40" s="47">
        <f t="shared" si="13"/>
        <v>0</v>
      </c>
      <c r="BC40" s="47">
        <f t="shared" si="14"/>
        <v>0</v>
      </c>
      <c r="BD40" s="47">
        <f t="shared" si="15"/>
        <v>0</v>
      </c>
      <c r="BE40" s="47">
        <f t="shared" si="16"/>
        <v>0</v>
      </c>
      <c r="BF40" s="47">
        <f t="shared" si="17"/>
        <v>0</v>
      </c>
      <c r="BG40" s="29">
        <f t="shared" si="18"/>
        <v>0</v>
      </c>
      <c r="BH40" s="5">
        <f t="shared" si="19"/>
        <v>0</v>
      </c>
      <c r="BI40" s="30">
        <f t="shared" si="20"/>
        <v>0</v>
      </c>
    </row>
    <row r="41" spans="1:61" ht="15" customHeight="1" hidden="1">
      <c r="A41" s="51" t="e">
        <f t="shared" si="21"/>
        <v>#VALUE!</v>
      </c>
      <c r="B41" s="57">
        <f>'Стартовый протокол'!E40</f>
        <v>0</v>
      </c>
      <c r="C41" s="58">
        <f>'Стартовый протокол'!C40</f>
        <v>0</v>
      </c>
      <c r="D41" s="59">
        <f>'Стартовый протокол'!B40</f>
        <v>0</v>
      </c>
      <c r="E41" s="61">
        <f>'Стартовый протокол'!D40</f>
        <v>0</v>
      </c>
      <c r="F41" s="61">
        <f>'Стартовый протокол'!F40</f>
        <v>0</v>
      </c>
      <c r="G41" s="61">
        <f>'Стартовый протокол'!G40</f>
        <v>0</v>
      </c>
      <c r="H41" s="61">
        <f>'Стартовый протокол'!H40</f>
        <v>0</v>
      </c>
      <c r="I41" s="31"/>
      <c r="J41" s="54">
        <f t="shared" si="23"/>
        <v>0</v>
      </c>
      <c r="K41" s="53"/>
      <c r="L41" s="54">
        <f t="shared" si="24"/>
        <v>0</v>
      </c>
      <c r="M41" s="53"/>
      <c r="N41" s="54">
        <f t="shared" si="25"/>
        <v>0</v>
      </c>
      <c r="O41" s="53"/>
      <c r="P41" s="54">
        <f t="shared" si="26"/>
        <v>0</v>
      </c>
      <c r="Q41" s="53"/>
      <c r="R41" s="54">
        <f t="shared" si="27"/>
        <v>0</v>
      </c>
      <c r="S41" s="53"/>
      <c r="T41" s="54">
        <f t="shared" si="28"/>
        <v>0</v>
      </c>
      <c r="U41" s="53"/>
      <c r="V41" s="54">
        <f t="shared" si="29"/>
        <v>0</v>
      </c>
      <c r="W41" s="53"/>
      <c r="X41" s="54">
        <f t="shared" si="30"/>
        <v>0</v>
      </c>
      <c r="Y41" s="53"/>
      <c r="Z41" s="54">
        <f t="shared" si="31"/>
        <v>0</v>
      </c>
      <c r="AA41" s="53"/>
      <c r="AB41" s="54">
        <f t="shared" si="32"/>
        <v>0</v>
      </c>
      <c r="AC41" s="53"/>
      <c r="AD41" s="54">
        <f t="shared" si="33"/>
        <v>0</v>
      </c>
      <c r="AE41" s="53"/>
      <c r="AF41" s="54">
        <f t="shared" si="34"/>
        <v>0</v>
      </c>
      <c r="AG41" s="53"/>
      <c r="AH41" s="54">
        <f t="shared" si="35"/>
        <v>0</v>
      </c>
      <c r="AI41" s="53"/>
      <c r="AJ41" s="54">
        <f t="shared" si="36"/>
        <v>0</v>
      </c>
      <c r="AK41" s="53"/>
      <c r="AL41" s="54">
        <f t="shared" si="37"/>
        <v>0</v>
      </c>
      <c r="AM41" s="55">
        <f t="shared" si="38"/>
        <v>0</v>
      </c>
      <c r="AN41" s="50">
        <f t="shared" si="39"/>
        <v>0</v>
      </c>
      <c r="AO41" s="56">
        <f t="shared" si="40"/>
        <v>0</v>
      </c>
      <c r="AP41" s="56">
        <f t="shared" si="22"/>
        <v>0</v>
      </c>
      <c r="AQ41" s="47">
        <f t="shared" si="2"/>
        <v>0</v>
      </c>
      <c r="AR41" s="47">
        <f t="shared" si="3"/>
        <v>0</v>
      </c>
      <c r="AS41" s="47">
        <f t="shared" si="4"/>
        <v>0</v>
      </c>
      <c r="AT41" s="47">
        <f t="shared" si="5"/>
        <v>0</v>
      </c>
      <c r="AU41" s="47">
        <f t="shared" si="6"/>
        <v>0</v>
      </c>
      <c r="AV41" s="47">
        <f t="shared" si="7"/>
        <v>0</v>
      </c>
      <c r="AW41" s="47">
        <f t="shared" si="8"/>
        <v>0</v>
      </c>
      <c r="AX41" s="47">
        <f t="shared" si="9"/>
        <v>0</v>
      </c>
      <c r="AY41" s="47">
        <f t="shared" si="10"/>
        <v>0</v>
      </c>
      <c r="AZ41" s="47">
        <f t="shared" si="11"/>
        <v>0</v>
      </c>
      <c r="BA41" s="47">
        <f t="shared" si="12"/>
        <v>0</v>
      </c>
      <c r="BB41" s="47">
        <f t="shared" si="13"/>
        <v>0</v>
      </c>
      <c r="BC41" s="47">
        <f t="shared" si="14"/>
        <v>0</v>
      </c>
      <c r="BD41" s="47">
        <f t="shared" si="15"/>
        <v>0</v>
      </c>
      <c r="BE41" s="47">
        <f t="shared" si="16"/>
        <v>0</v>
      </c>
      <c r="BF41" s="47">
        <f t="shared" si="17"/>
        <v>0</v>
      </c>
      <c r="BG41" s="29">
        <f t="shared" si="18"/>
        <v>0</v>
      </c>
      <c r="BH41" s="5">
        <f t="shared" si="19"/>
        <v>0</v>
      </c>
      <c r="BI41" s="30">
        <f t="shared" si="20"/>
        <v>0</v>
      </c>
    </row>
    <row r="42" spans="1:61" ht="15" customHeight="1" hidden="1">
      <c r="A42" s="51" t="e">
        <f t="shared" si="21"/>
        <v>#VALUE!</v>
      </c>
      <c r="B42" s="57">
        <f>'Стартовый протокол'!E41</f>
        <v>0</v>
      </c>
      <c r="C42" s="58">
        <f>'Стартовый протокол'!C41</f>
        <v>0</v>
      </c>
      <c r="D42" s="59">
        <f>'Стартовый протокол'!B41</f>
        <v>0</v>
      </c>
      <c r="E42" s="61">
        <f>'Стартовый протокол'!D41</f>
        <v>0</v>
      </c>
      <c r="F42" s="61">
        <f>'Стартовый протокол'!F41</f>
        <v>0</v>
      </c>
      <c r="G42" s="61">
        <f>'Стартовый протокол'!G41</f>
        <v>0</v>
      </c>
      <c r="H42" s="61">
        <f>'Стартовый протокол'!H41</f>
        <v>0</v>
      </c>
      <c r="I42" s="31"/>
      <c r="J42" s="54">
        <f t="shared" si="23"/>
        <v>0</v>
      </c>
      <c r="K42" s="53"/>
      <c r="L42" s="54">
        <f t="shared" si="24"/>
        <v>0</v>
      </c>
      <c r="M42" s="53"/>
      <c r="N42" s="54">
        <f t="shared" si="25"/>
        <v>0</v>
      </c>
      <c r="O42" s="53"/>
      <c r="P42" s="54">
        <f t="shared" si="26"/>
        <v>0</v>
      </c>
      <c r="Q42" s="53"/>
      <c r="R42" s="54">
        <f t="shared" si="27"/>
        <v>0</v>
      </c>
      <c r="S42" s="53"/>
      <c r="T42" s="54">
        <f t="shared" si="28"/>
        <v>0</v>
      </c>
      <c r="U42" s="53"/>
      <c r="V42" s="54">
        <f t="shared" si="29"/>
        <v>0</v>
      </c>
      <c r="W42" s="53"/>
      <c r="X42" s="54">
        <f t="shared" si="30"/>
        <v>0</v>
      </c>
      <c r="Y42" s="53"/>
      <c r="Z42" s="54">
        <f t="shared" si="31"/>
        <v>0</v>
      </c>
      <c r="AA42" s="53"/>
      <c r="AB42" s="54">
        <f t="shared" si="32"/>
        <v>0</v>
      </c>
      <c r="AC42" s="53"/>
      <c r="AD42" s="54">
        <f t="shared" si="33"/>
        <v>0</v>
      </c>
      <c r="AE42" s="53"/>
      <c r="AF42" s="54">
        <f t="shared" si="34"/>
        <v>0</v>
      </c>
      <c r="AG42" s="53"/>
      <c r="AH42" s="54">
        <f t="shared" si="35"/>
        <v>0</v>
      </c>
      <c r="AI42" s="53"/>
      <c r="AJ42" s="54">
        <f t="shared" si="36"/>
        <v>0</v>
      </c>
      <c r="AK42" s="53"/>
      <c r="AL42" s="54">
        <f t="shared" si="37"/>
        <v>0</v>
      </c>
      <c r="AM42" s="55">
        <f t="shared" si="38"/>
        <v>0</v>
      </c>
      <c r="AN42" s="50">
        <f t="shared" si="39"/>
        <v>0</v>
      </c>
      <c r="AO42" s="56">
        <f t="shared" si="40"/>
        <v>0</v>
      </c>
      <c r="AP42" s="56">
        <f t="shared" si="22"/>
        <v>0</v>
      </c>
      <c r="AQ42" s="47">
        <f t="shared" si="2"/>
        <v>0</v>
      </c>
      <c r="AR42" s="47">
        <f t="shared" si="3"/>
        <v>0</v>
      </c>
      <c r="AS42" s="47">
        <f t="shared" si="4"/>
        <v>0</v>
      </c>
      <c r="AT42" s="47">
        <f t="shared" si="5"/>
        <v>0</v>
      </c>
      <c r="AU42" s="47">
        <f t="shared" si="6"/>
        <v>0</v>
      </c>
      <c r="AV42" s="47">
        <f t="shared" si="7"/>
        <v>0</v>
      </c>
      <c r="AW42" s="47">
        <f t="shared" si="8"/>
        <v>0</v>
      </c>
      <c r="AX42" s="47">
        <f t="shared" si="9"/>
        <v>0</v>
      </c>
      <c r="AY42" s="47">
        <f t="shared" si="10"/>
        <v>0</v>
      </c>
      <c r="AZ42" s="47">
        <f t="shared" si="11"/>
        <v>0</v>
      </c>
      <c r="BA42" s="47">
        <f t="shared" si="12"/>
        <v>0</v>
      </c>
      <c r="BB42" s="47">
        <f t="shared" si="13"/>
        <v>0</v>
      </c>
      <c r="BC42" s="47">
        <f t="shared" si="14"/>
        <v>0</v>
      </c>
      <c r="BD42" s="47">
        <f t="shared" si="15"/>
        <v>0</v>
      </c>
      <c r="BE42" s="47">
        <f t="shared" si="16"/>
        <v>0</v>
      </c>
      <c r="BF42" s="47">
        <f t="shared" si="17"/>
        <v>0</v>
      </c>
      <c r="BG42" s="29">
        <f t="shared" si="18"/>
        <v>0</v>
      </c>
      <c r="BH42" s="5">
        <f t="shared" si="19"/>
        <v>0</v>
      </c>
      <c r="BI42" s="30">
        <f t="shared" si="20"/>
        <v>0</v>
      </c>
    </row>
    <row r="43" spans="1:61" ht="15" customHeight="1" hidden="1">
      <c r="A43" s="51" t="e">
        <f t="shared" si="21"/>
        <v>#VALUE!</v>
      </c>
      <c r="B43" s="57">
        <f>'Стартовый протокол'!E42</f>
        <v>0</v>
      </c>
      <c r="C43" s="58">
        <f>'Стартовый протокол'!C42</f>
        <v>0</v>
      </c>
      <c r="D43" s="59">
        <f>'Стартовый протокол'!B42</f>
        <v>0</v>
      </c>
      <c r="E43" s="61">
        <f>'Стартовый протокол'!D42</f>
        <v>0</v>
      </c>
      <c r="F43" s="61">
        <f>'Стартовый протокол'!F42</f>
        <v>0</v>
      </c>
      <c r="G43" s="61">
        <f>'Стартовый протокол'!G42</f>
        <v>0</v>
      </c>
      <c r="H43" s="61">
        <f>'Стартовый протокол'!H42</f>
        <v>0</v>
      </c>
      <c r="I43" s="31"/>
      <c r="J43" s="54">
        <f t="shared" si="23"/>
        <v>0</v>
      </c>
      <c r="K43" s="53"/>
      <c r="L43" s="54">
        <f t="shared" si="24"/>
        <v>0</v>
      </c>
      <c r="M43" s="53"/>
      <c r="N43" s="54">
        <f t="shared" si="25"/>
        <v>0</v>
      </c>
      <c r="O43" s="53"/>
      <c r="P43" s="54">
        <f t="shared" si="26"/>
        <v>0</v>
      </c>
      <c r="Q43" s="53"/>
      <c r="R43" s="54">
        <f t="shared" si="27"/>
        <v>0</v>
      </c>
      <c r="S43" s="53"/>
      <c r="T43" s="54">
        <f t="shared" si="28"/>
        <v>0</v>
      </c>
      <c r="U43" s="53"/>
      <c r="V43" s="54">
        <f t="shared" si="29"/>
        <v>0</v>
      </c>
      <c r="W43" s="53"/>
      <c r="X43" s="54">
        <f t="shared" si="30"/>
        <v>0</v>
      </c>
      <c r="Y43" s="53"/>
      <c r="Z43" s="54">
        <f t="shared" si="31"/>
        <v>0</v>
      </c>
      <c r="AA43" s="53"/>
      <c r="AB43" s="54">
        <f t="shared" si="32"/>
        <v>0</v>
      </c>
      <c r="AC43" s="53"/>
      <c r="AD43" s="54">
        <f t="shared" si="33"/>
        <v>0</v>
      </c>
      <c r="AE43" s="53"/>
      <c r="AF43" s="54">
        <f t="shared" si="34"/>
        <v>0</v>
      </c>
      <c r="AG43" s="53"/>
      <c r="AH43" s="54">
        <f t="shared" si="35"/>
        <v>0</v>
      </c>
      <c r="AI43" s="53"/>
      <c r="AJ43" s="54">
        <f t="shared" si="36"/>
        <v>0</v>
      </c>
      <c r="AK43" s="53"/>
      <c r="AL43" s="54">
        <f t="shared" si="37"/>
        <v>0</v>
      </c>
      <c r="AM43" s="55">
        <f t="shared" si="38"/>
        <v>0</v>
      </c>
      <c r="AN43" s="50">
        <f t="shared" si="39"/>
        <v>0</v>
      </c>
      <c r="AO43" s="56">
        <f t="shared" si="40"/>
        <v>0</v>
      </c>
      <c r="AP43" s="56">
        <f t="shared" si="22"/>
        <v>0</v>
      </c>
      <c r="AQ43" s="47">
        <f t="shared" si="2"/>
        <v>0</v>
      </c>
      <c r="AR43" s="47">
        <f t="shared" si="3"/>
        <v>0</v>
      </c>
      <c r="AS43" s="47">
        <f t="shared" si="4"/>
        <v>0</v>
      </c>
      <c r="AT43" s="47">
        <f t="shared" si="5"/>
        <v>0</v>
      </c>
      <c r="AU43" s="47">
        <f t="shared" si="6"/>
        <v>0</v>
      </c>
      <c r="AV43" s="47">
        <f t="shared" si="7"/>
        <v>0</v>
      </c>
      <c r="AW43" s="47">
        <f t="shared" si="8"/>
        <v>0</v>
      </c>
      <c r="AX43" s="47">
        <f t="shared" si="9"/>
        <v>0</v>
      </c>
      <c r="AY43" s="47">
        <f t="shared" si="10"/>
        <v>0</v>
      </c>
      <c r="AZ43" s="47">
        <f t="shared" si="11"/>
        <v>0</v>
      </c>
      <c r="BA43" s="47">
        <f t="shared" si="12"/>
        <v>0</v>
      </c>
      <c r="BB43" s="47">
        <f t="shared" si="13"/>
        <v>0</v>
      </c>
      <c r="BC43" s="47">
        <f t="shared" si="14"/>
        <v>0</v>
      </c>
      <c r="BD43" s="47">
        <f t="shared" si="15"/>
        <v>0</v>
      </c>
      <c r="BE43" s="47">
        <f t="shared" si="16"/>
        <v>0</v>
      </c>
      <c r="BF43" s="47">
        <f t="shared" si="17"/>
        <v>0</v>
      </c>
      <c r="BG43" s="29">
        <f t="shared" si="18"/>
        <v>0</v>
      </c>
      <c r="BH43" s="5">
        <f t="shared" si="19"/>
        <v>0</v>
      </c>
      <c r="BI43" s="30">
        <f t="shared" si="20"/>
        <v>0</v>
      </c>
    </row>
    <row r="44" spans="1:61" ht="15" customHeight="1" hidden="1">
      <c r="A44" s="51" t="e">
        <f t="shared" si="21"/>
        <v>#VALUE!</v>
      </c>
      <c r="B44" s="57">
        <f>'Стартовый протокол'!E43</f>
        <v>0</v>
      </c>
      <c r="C44" s="58">
        <f>'Стартовый протокол'!C43</f>
        <v>0</v>
      </c>
      <c r="D44" s="59">
        <f>'Стартовый протокол'!B43</f>
        <v>0</v>
      </c>
      <c r="E44" s="61">
        <f>'Стартовый протокол'!D43</f>
        <v>0</v>
      </c>
      <c r="F44" s="61">
        <f>'Стартовый протокол'!F43</f>
        <v>0</v>
      </c>
      <c r="G44" s="61">
        <f>'Стартовый протокол'!G43</f>
        <v>0</v>
      </c>
      <c r="H44" s="61">
        <f>'Стартовый протокол'!H43</f>
        <v>0</v>
      </c>
      <c r="I44" s="31"/>
      <c r="J44" s="54">
        <f t="shared" si="23"/>
        <v>0</v>
      </c>
      <c r="K44" s="53"/>
      <c r="L44" s="54">
        <f t="shared" si="24"/>
        <v>0</v>
      </c>
      <c r="M44" s="53"/>
      <c r="N44" s="54">
        <f t="shared" si="25"/>
        <v>0</v>
      </c>
      <c r="O44" s="53"/>
      <c r="P44" s="54">
        <f t="shared" si="26"/>
        <v>0</v>
      </c>
      <c r="Q44" s="53"/>
      <c r="R44" s="54">
        <f t="shared" si="27"/>
        <v>0</v>
      </c>
      <c r="S44" s="53"/>
      <c r="T44" s="54">
        <f t="shared" si="28"/>
        <v>0</v>
      </c>
      <c r="U44" s="53"/>
      <c r="V44" s="54">
        <f t="shared" si="29"/>
        <v>0</v>
      </c>
      <c r="W44" s="53"/>
      <c r="X44" s="54">
        <f t="shared" si="30"/>
        <v>0</v>
      </c>
      <c r="Y44" s="53"/>
      <c r="Z44" s="54">
        <f t="shared" si="31"/>
        <v>0</v>
      </c>
      <c r="AA44" s="53"/>
      <c r="AB44" s="54">
        <f t="shared" si="32"/>
        <v>0</v>
      </c>
      <c r="AC44" s="53"/>
      <c r="AD44" s="54">
        <f t="shared" si="33"/>
        <v>0</v>
      </c>
      <c r="AE44" s="53"/>
      <c r="AF44" s="54">
        <f t="shared" si="34"/>
        <v>0</v>
      </c>
      <c r="AG44" s="53"/>
      <c r="AH44" s="54">
        <f t="shared" si="35"/>
        <v>0</v>
      </c>
      <c r="AI44" s="53"/>
      <c r="AJ44" s="54">
        <f t="shared" si="36"/>
        <v>0</v>
      </c>
      <c r="AK44" s="53"/>
      <c r="AL44" s="54">
        <f t="shared" si="37"/>
        <v>0</v>
      </c>
      <c r="AM44" s="55">
        <f t="shared" si="38"/>
        <v>0</v>
      </c>
      <c r="AN44" s="50">
        <f t="shared" si="39"/>
        <v>0</v>
      </c>
      <c r="AO44" s="56">
        <f t="shared" si="40"/>
        <v>0</v>
      </c>
      <c r="AP44" s="56">
        <f t="shared" si="22"/>
        <v>0</v>
      </c>
      <c r="AQ44" s="47">
        <f t="shared" si="2"/>
        <v>0</v>
      </c>
      <c r="AR44" s="47">
        <f t="shared" si="3"/>
        <v>0</v>
      </c>
      <c r="AS44" s="47">
        <f t="shared" si="4"/>
        <v>0</v>
      </c>
      <c r="AT44" s="47">
        <f t="shared" si="5"/>
        <v>0</v>
      </c>
      <c r="AU44" s="47">
        <f t="shared" si="6"/>
        <v>0</v>
      </c>
      <c r="AV44" s="47">
        <f t="shared" si="7"/>
        <v>0</v>
      </c>
      <c r="AW44" s="47">
        <f t="shared" si="8"/>
        <v>0</v>
      </c>
      <c r="AX44" s="47">
        <f t="shared" si="9"/>
        <v>0</v>
      </c>
      <c r="AY44" s="47">
        <f t="shared" si="10"/>
        <v>0</v>
      </c>
      <c r="AZ44" s="47">
        <f t="shared" si="11"/>
        <v>0</v>
      </c>
      <c r="BA44" s="47">
        <f t="shared" si="12"/>
        <v>0</v>
      </c>
      <c r="BB44" s="47">
        <f t="shared" si="13"/>
        <v>0</v>
      </c>
      <c r="BC44" s="47">
        <f t="shared" si="14"/>
        <v>0</v>
      </c>
      <c r="BD44" s="47">
        <f t="shared" si="15"/>
        <v>0</v>
      </c>
      <c r="BE44" s="47">
        <f t="shared" si="16"/>
        <v>0</v>
      </c>
      <c r="BF44" s="47">
        <f t="shared" si="17"/>
        <v>0</v>
      </c>
      <c r="BG44" s="29">
        <f t="shared" si="18"/>
        <v>0</v>
      </c>
      <c r="BH44" s="5">
        <f t="shared" si="19"/>
        <v>0</v>
      </c>
      <c r="BI44" s="30">
        <f t="shared" si="20"/>
        <v>0</v>
      </c>
    </row>
    <row r="45" spans="1:61" ht="15" customHeight="1" hidden="1">
      <c r="A45" s="51" t="e">
        <f t="shared" si="21"/>
        <v>#VALUE!</v>
      </c>
      <c r="B45" s="57">
        <f>'Стартовый протокол'!E44</f>
        <v>0</v>
      </c>
      <c r="C45" s="58">
        <f>'Стартовый протокол'!C44</f>
        <v>0</v>
      </c>
      <c r="D45" s="59">
        <f>'Стартовый протокол'!B44</f>
        <v>0</v>
      </c>
      <c r="E45" s="61">
        <f>'Стартовый протокол'!D44</f>
        <v>0</v>
      </c>
      <c r="F45" s="61">
        <f>'Стартовый протокол'!F44</f>
        <v>0</v>
      </c>
      <c r="G45" s="61">
        <f>'Стартовый протокол'!G44</f>
        <v>0</v>
      </c>
      <c r="H45" s="61">
        <f>'Стартовый протокол'!H44</f>
        <v>0</v>
      </c>
      <c r="I45" s="31"/>
      <c r="J45" s="54">
        <f t="shared" si="23"/>
        <v>0</v>
      </c>
      <c r="K45" s="53"/>
      <c r="L45" s="54">
        <f t="shared" si="24"/>
        <v>0</v>
      </c>
      <c r="M45" s="53"/>
      <c r="N45" s="54">
        <f t="shared" si="25"/>
        <v>0</v>
      </c>
      <c r="O45" s="53"/>
      <c r="P45" s="54">
        <f t="shared" si="26"/>
        <v>0</v>
      </c>
      <c r="Q45" s="53"/>
      <c r="R45" s="54">
        <f t="shared" si="27"/>
        <v>0</v>
      </c>
      <c r="S45" s="53"/>
      <c r="T45" s="54">
        <f t="shared" si="28"/>
        <v>0</v>
      </c>
      <c r="U45" s="53"/>
      <c r="V45" s="54">
        <f t="shared" si="29"/>
        <v>0</v>
      </c>
      <c r="W45" s="53"/>
      <c r="X45" s="54">
        <f t="shared" si="30"/>
        <v>0</v>
      </c>
      <c r="Y45" s="53"/>
      <c r="Z45" s="54">
        <f t="shared" si="31"/>
        <v>0</v>
      </c>
      <c r="AA45" s="53"/>
      <c r="AB45" s="54">
        <f t="shared" si="32"/>
        <v>0</v>
      </c>
      <c r="AC45" s="53"/>
      <c r="AD45" s="54">
        <f t="shared" si="33"/>
        <v>0</v>
      </c>
      <c r="AE45" s="53"/>
      <c r="AF45" s="54">
        <f t="shared" si="34"/>
        <v>0</v>
      </c>
      <c r="AG45" s="53"/>
      <c r="AH45" s="54">
        <f t="shared" si="35"/>
        <v>0</v>
      </c>
      <c r="AI45" s="53"/>
      <c r="AJ45" s="54">
        <f t="shared" si="36"/>
        <v>0</v>
      </c>
      <c r="AK45" s="53"/>
      <c r="AL45" s="54">
        <f t="shared" si="37"/>
        <v>0</v>
      </c>
      <c r="AM45" s="55">
        <f t="shared" si="38"/>
        <v>0</v>
      </c>
      <c r="AN45" s="50">
        <f t="shared" si="39"/>
        <v>0</v>
      </c>
      <c r="AO45" s="56">
        <f t="shared" si="40"/>
        <v>0</v>
      </c>
      <c r="AP45" s="56">
        <f t="shared" si="22"/>
        <v>0</v>
      </c>
      <c r="AQ45" s="47">
        <f t="shared" si="2"/>
        <v>0</v>
      </c>
      <c r="AR45" s="47">
        <f t="shared" si="3"/>
        <v>0</v>
      </c>
      <c r="AS45" s="47">
        <f t="shared" si="4"/>
        <v>0</v>
      </c>
      <c r="AT45" s="47">
        <f t="shared" si="5"/>
        <v>0</v>
      </c>
      <c r="AU45" s="47">
        <f t="shared" si="6"/>
        <v>0</v>
      </c>
      <c r="AV45" s="47">
        <f t="shared" si="7"/>
        <v>0</v>
      </c>
      <c r="AW45" s="47">
        <f t="shared" si="8"/>
        <v>0</v>
      </c>
      <c r="AX45" s="47">
        <f t="shared" si="9"/>
        <v>0</v>
      </c>
      <c r="AY45" s="47">
        <f t="shared" si="10"/>
        <v>0</v>
      </c>
      <c r="AZ45" s="47">
        <f t="shared" si="11"/>
        <v>0</v>
      </c>
      <c r="BA45" s="47">
        <f t="shared" si="12"/>
        <v>0</v>
      </c>
      <c r="BB45" s="47">
        <f t="shared" si="13"/>
        <v>0</v>
      </c>
      <c r="BC45" s="47">
        <f t="shared" si="14"/>
        <v>0</v>
      </c>
      <c r="BD45" s="47">
        <f t="shared" si="15"/>
        <v>0</v>
      </c>
      <c r="BE45" s="47">
        <f t="shared" si="16"/>
        <v>0</v>
      </c>
      <c r="BF45" s="47">
        <f t="shared" si="17"/>
        <v>0</v>
      </c>
      <c r="BG45" s="29">
        <f t="shared" si="18"/>
        <v>0</v>
      </c>
      <c r="BH45" s="5">
        <f t="shared" si="19"/>
        <v>0</v>
      </c>
      <c r="BI45" s="30">
        <f t="shared" si="20"/>
        <v>0</v>
      </c>
    </row>
    <row r="46" spans="1:61" ht="15" customHeight="1" hidden="1">
      <c r="A46" s="51" t="e">
        <f t="shared" si="21"/>
        <v>#VALUE!</v>
      </c>
      <c r="B46" s="57">
        <f>'Стартовый протокол'!E45</f>
        <v>0</v>
      </c>
      <c r="C46" s="58">
        <f>'Стартовый протокол'!C45</f>
        <v>0</v>
      </c>
      <c r="D46" s="59">
        <f>'Стартовый протокол'!B45</f>
        <v>0</v>
      </c>
      <c r="E46" s="61">
        <f>'Стартовый протокол'!D45</f>
        <v>0</v>
      </c>
      <c r="F46" s="61">
        <f>'Стартовый протокол'!F45</f>
        <v>0</v>
      </c>
      <c r="G46" s="61">
        <f>'Стартовый протокол'!G45</f>
        <v>0</v>
      </c>
      <c r="H46" s="61">
        <f>'Стартовый протокол'!H45</f>
        <v>0</v>
      </c>
      <c r="I46" s="31"/>
      <c r="J46" s="54">
        <f t="shared" si="23"/>
        <v>0</v>
      </c>
      <c r="K46" s="53"/>
      <c r="L46" s="54">
        <f t="shared" si="24"/>
        <v>0</v>
      </c>
      <c r="M46" s="53"/>
      <c r="N46" s="54">
        <f t="shared" si="25"/>
        <v>0</v>
      </c>
      <c r="O46" s="53"/>
      <c r="P46" s="54">
        <f t="shared" si="26"/>
        <v>0</v>
      </c>
      <c r="Q46" s="53"/>
      <c r="R46" s="54">
        <f t="shared" si="27"/>
        <v>0</v>
      </c>
      <c r="S46" s="53"/>
      <c r="T46" s="54">
        <f t="shared" si="28"/>
        <v>0</v>
      </c>
      <c r="U46" s="53"/>
      <c r="V46" s="54">
        <f t="shared" si="29"/>
        <v>0</v>
      </c>
      <c r="W46" s="53"/>
      <c r="X46" s="54">
        <f t="shared" si="30"/>
        <v>0</v>
      </c>
      <c r="Y46" s="53"/>
      <c r="Z46" s="54">
        <f t="shared" si="31"/>
        <v>0</v>
      </c>
      <c r="AA46" s="53"/>
      <c r="AB46" s="54">
        <f t="shared" si="32"/>
        <v>0</v>
      </c>
      <c r="AC46" s="53"/>
      <c r="AD46" s="54">
        <f t="shared" si="33"/>
        <v>0</v>
      </c>
      <c r="AE46" s="53"/>
      <c r="AF46" s="54">
        <f t="shared" si="34"/>
        <v>0</v>
      </c>
      <c r="AG46" s="53"/>
      <c r="AH46" s="54">
        <f t="shared" si="35"/>
        <v>0</v>
      </c>
      <c r="AI46" s="53"/>
      <c r="AJ46" s="54">
        <f t="shared" si="36"/>
        <v>0</v>
      </c>
      <c r="AK46" s="53"/>
      <c r="AL46" s="54">
        <f t="shared" si="37"/>
        <v>0</v>
      </c>
      <c r="AM46" s="55">
        <f t="shared" si="38"/>
        <v>0</v>
      </c>
      <c r="AN46" s="50">
        <f t="shared" si="39"/>
        <v>0</v>
      </c>
      <c r="AO46" s="56">
        <f t="shared" si="40"/>
        <v>0</v>
      </c>
      <c r="AP46" s="56">
        <f t="shared" si="22"/>
        <v>0</v>
      </c>
      <c r="AQ46" s="47">
        <f t="shared" si="2"/>
        <v>0</v>
      </c>
      <c r="AR46" s="47">
        <f t="shared" si="3"/>
        <v>0</v>
      </c>
      <c r="AS46" s="47">
        <f t="shared" si="4"/>
        <v>0</v>
      </c>
      <c r="AT46" s="47">
        <f t="shared" si="5"/>
        <v>0</v>
      </c>
      <c r="AU46" s="47">
        <f t="shared" si="6"/>
        <v>0</v>
      </c>
      <c r="AV46" s="47">
        <f t="shared" si="7"/>
        <v>0</v>
      </c>
      <c r="AW46" s="47">
        <f t="shared" si="8"/>
        <v>0</v>
      </c>
      <c r="AX46" s="47">
        <f t="shared" si="9"/>
        <v>0</v>
      </c>
      <c r="AY46" s="47">
        <f t="shared" si="10"/>
        <v>0</v>
      </c>
      <c r="AZ46" s="47">
        <f t="shared" si="11"/>
        <v>0</v>
      </c>
      <c r="BA46" s="47">
        <f t="shared" si="12"/>
        <v>0</v>
      </c>
      <c r="BB46" s="47">
        <f t="shared" si="13"/>
        <v>0</v>
      </c>
      <c r="BC46" s="47">
        <f t="shared" si="14"/>
        <v>0</v>
      </c>
      <c r="BD46" s="47">
        <f t="shared" si="15"/>
        <v>0</v>
      </c>
      <c r="BE46" s="47">
        <f t="shared" si="16"/>
        <v>0</v>
      </c>
      <c r="BF46" s="47">
        <f t="shared" si="17"/>
        <v>0</v>
      </c>
      <c r="BG46" s="29">
        <f t="shared" si="18"/>
        <v>0</v>
      </c>
      <c r="BH46" s="5">
        <f t="shared" si="19"/>
        <v>0</v>
      </c>
      <c r="BI46" s="30">
        <f t="shared" si="20"/>
        <v>0</v>
      </c>
    </row>
    <row r="47" spans="1:61" ht="15" customHeight="1" hidden="1">
      <c r="A47" s="51" t="e">
        <f t="shared" si="21"/>
        <v>#VALUE!</v>
      </c>
      <c r="B47" s="57">
        <f>'Стартовый протокол'!E46</f>
        <v>0</v>
      </c>
      <c r="C47" s="58">
        <f>'Стартовый протокол'!C46</f>
        <v>0</v>
      </c>
      <c r="D47" s="59">
        <f>'Стартовый протокол'!B46</f>
        <v>0</v>
      </c>
      <c r="E47" s="61">
        <f>'Стартовый протокол'!D46</f>
        <v>0</v>
      </c>
      <c r="F47" s="61">
        <f>'Стартовый протокол'!F46</f>
        <v>0</v>
      </c>
      <c r="G47" s="61">
        <f>'Стартовый протокол'!G46</f>
        <v>0</v>
      </c>
      <c r="H47" s="61">
        <f>'Стартовый протокол'!H46</f>
        <v>0</v>
      </c>
      <c r="I47" s="31"/>
      <c r="J47" s="54">
        <f t="shared" si="23"/>
        <v>0</v>
      </c>
      <c r="K47" s="53"/>
      <c r="L47" s="54">
        <f t="shared" si="24"/>
        <v>0</v>
      </c>
      <c r="M47" s="53"/>
      <c r="N47" s="54">
        <f t="shared" si="25"/>
        <v>0</v>
      </c>
      <c r="O47" s="53"/>
      <c r="P47" s="54">
        <f t="shared" si="26"/>
        <v>0</v>
      </c>
      <c r="Q47" s="53"/>
      <c r="R47" s="54">
        <f t="shared" si="27"/>
        <v>0</v>
      </c>
      <c r="S47" s="53"/>
      <c r="T47" s="54">
        <f t="shared" si="28"/>
        <v>0</v>
      </c>
      <c r="U47" s="53"/>
      <c r="V47" s="54">
        <f t="shared" si="29"/>
        <v>0</v>
      </c>
      <c r="W47" s="53"/>
      <c r="X47" s="54">
        <f t="shared" si="30"/>
        <v>0</v>
      </c>
      <c r="Y47" s="53"/>
      <c r="Z47" s="54">
        <f t="shared" si="31"/>
        <v>0</v>
      </c>
      <c r="AA47" s="53"/>
      <c r="AB47" s="54">
        <f t="shared" si="32"/>
        <v>0</v>
      </c>
      <c r="AC47" s="53"/>
      <c r="AD47" s="54">
        <f t="shared" si="33"/>
        <v>0</v>
      </c>
      <c r="AE47" s="53"/>
      <c r="AF47" s="54">
        <f t="shared" si="34"/>
        <v>0</v>
      </c>
      <c r="AG47" s="53"/>
      <c r="AH47" s="54">
        <f t="shared" si="35"/>
        <v>0</v>
      </c>
      <c r="AI47" s="53"/>
      <c r="AJ47" s="54">
        <f t="shared" si="36"/>
        <v>0</v>
      </c>
      <c r="AK47" s="53"/>
      <c r="AL47" s="54">
        <f t="shared" si="37"/>
        <v>0</v>
      </c>
      <c r="AM47" s="55">
        <f t="shared" si="38"/>
        <v>0</v>
      </c>
      <c r="AN47" s="50">
        <f t="shared" si="39"/>
        <v>0</v>
      </c>
      <c r="AO47" s="56">
        <f t="shared" si="40"/>
        <v>0</v>
      </c>
      <c r="AP47" s="56">
        <f t="shared" si="22"/>
        <v>0</v>
      </c>
      <c r="AQ47" s="47">
        <f t="shared" si="2"/>
        <v>0</v>
      </c>
      <c r="AR47" s="47">
        <f t="shared" si="3"/>
        <v>0</v>
      </c>
      <c r="AS47" s="47">
        <f t="shared" si="4"/>
        <v>0</v>
      </c>
      <c r="AT47" s="47">
        <f t="shared" si="5"/>
        <v>0</v>
      </c>
      <c r="AU47" s="47">
        <f t="shared" si="6"/>
        <v>0</v>
      </c>
      <c r="AV47" s="47">
        <f t="shared" si="7"/>
        <v>0</v>
      </c>
      <c r="AW47" s="47">
        <f t="shared" si="8"/>
        <v>0</v>
      </c>
      <c r="AX47" s="47">
        <f t="shared" si="9"/>
        <v>0</v>
      </c>
      <c r="AY47" s="47">
        <f t="shared" si="10"/>
        <v>0</v>
      </c>
      <c r="AZ47" s="47">
        <f t="shared" si="11"/>
        <v>0</v>
      </c>
      <c r="BA47" s="47">
        <f t="shared" si="12"/>
        <v>0</v>
      </c>
      <c r="BB47" s="47">
        <f t="shared" si="13"/>
        <v>0</v>
      </c>
      <c r="BC47" s="47">
        <f t="shared" si="14"/>
        <v>0</v>
      </c>
      <c r="BD47" s="47">
        <f t="shared" si="15"/>
        <v>0</v>
      </c>
      <c r="BE47" s="47">
        <f t="shared" si="16"/>
        <v>0</v>
      </c>
      <c r="BF47" s="47">
        <f t="shared" si="17"/>
        <v>0</v>
      </c>
      <c r="BG47" s="29">
        <f t="shared" si="18"/>
        <v>0</v>
      </c>
      <c r="BH47" s="5">
        <f t="shared" si="19"/>
        <v>0</v>
      </c>
      <c r="BI47" s="30">
        <f t="shared" si="20"/>
        <v>0</v>
      </c>
    </row>
    <row r="48" spans="1:61" ht="15" customHeight="1" hidden="1">
      <c r="A48" s="51" t="e">
        <f t="shared" si="21"/>
        <v>#VALUE!</v>
      </c>
      <c r="B48" s="57">
        <f>'Стартовый протокол'!E47</f>
        <v>0</v>
      </c>
      <c r="C48" s="58">
        <f>'Стартовый протокол'!C47</f>
        <v>0</v>
      </c>
      <c r="D48" s="59">
        <f>'Стартовый протокол'!B47</f>
        <v>0</v>
      </c>
      <c r="E48" s="61">
        <f>'Стартовый протокол'!D47</f>
        <v>0</v>
      </c>
      <c r="F48" s="61">
        <f>'Стартовый протокол'!F47</f>
        <v>0</v>
      </c>
      <c r="G48" s="61">
        <f>'Стартовый протокол'!G47</f>
        <v>0</v>
      </c>
      <c r="H48" s="61">
        <f>'Стартовый протокол'!H47</f>
        <v>0</v>
      </c>
      <c r="I48" s="31"/>
      <c r="J48" s="54">
        <f t="shared" si="23"/>
        <v>0</v>
      </c>
      <c r="K48" s="53"/>
      <c r="L48" s="54">
        <f t="shared" si="24"/>
        <v>0</v>
      </c>
      <c r="M48" s="53"/>
      <c r="N48" s="54">
        <f t="shared" si="25"/>
        <v>0</v>
      </c>
      <c r="O48" s="53"/>
      <c r="P48" s="54">
        <f t="shared" si="26"/>
        <v>0</v>
      </c>
      <c r="Q48" s="53"/>
      <c r="R48" s="54">
        <f t="shared" si="27"/>
        <v>0</v>
      </c>
      <c r="S48" s="53"/>
      <c r="T48" s="54">
        <f t="shared" si="28"/>
        <v>0</v>
      </c>
      <c r="U48" s="53"/>
      <c r="V48" s="54">
        <f t="shared" si="29"/>
        <v>0</v>
      </c>
      <c r="W48" s="53"/>
      <c r="X48" s="54">
        <f t="shared" si="30"/>
        <v>0</v>
      </c>
      <c r="Y48" s="53"/>
      <c r="Z48" s="54">
        <f t="shared" si="31"/>
        <v>0</v>
      </c>
      <c r="AA48" s="53"/>
      <c r="AB48" s="54">
        <f t="shared" si="32"/>
        <v>0</v>
      </c>
      <c r="AC48" s="53"/>
      <c r="AD48" s="54">
        <f t="shared" si="33"/>
        <v>0</v>
      </c>
      <c r="AE48" s="53"/>
      <c r="AF48" s="54">
        <f t="shared" si="34"/>
        <v>0</v>
      </c>
      <c r="AG48" s="53"/>
      <c r="AH48" s="54">
        <f t="shared" si="35"/>
        <v>0</v>
      </c>
      <c r="AI48" s="53"/>
      <c r="AJ48" s="54">
        <f t="shared" si="36"/>
        <v>0</v>
      </c>
      <c r="AK48" s="53"/>
      <c r="AL48" s="54">
        <f t="shared" si="37"/>
        <v>0</v>
      </c>
      <c r="AM48" s="55">
        <f t="shared" si="38"/>
        <v>0</v>
      </c>
      <c r="AN48" s="50">
        <f t="shared" si="39"/>
        <v>0</v>
      </c>
      <c r="AO48" s="56">
        <f t="shared" si="40"/>
        <v>0</v>
      </c>
      <c r="AP48" s="56">
        <f t="shared" si="22"/>
        <v>0</v>
      </c>
      <c r="AQ48" s="47">
        <f t="shared" si="2"/>
        <v>0</v>
      </c>
      <c r="AR48" s="47">
        <f t="shared" si="3"/>
        <v>0</v>
      </c>
      <c r="AS48" s="47">
        <f t="shared" si="4"/>
        <v>0</v>
      </c>
      <c r="AT48" s="47">
        <f t="shared" si="5"/>
        <v>0</v>
      </c>
      <c r="AU48" s="47">
        <f t="shared" si="6"/>
        <v>0</v>
      </c>
      <c r="AV48" s="47">
        <f t="shared" si="7"/>
        <v>0</v>
      </c>
      <c r="AW48" s="47">
        <f t="shared" si="8"/>
        <v>0</v>
      </c>
      <c r="AX48" s="47">
        <f t="shared" si="9"/>
        <v>0</v>
      </c>
      <c r="AY48" s="47">
        <f t="shared" si="10"/>
        <v>0</v>
      </c>
      <c r="AZ48" s="47">
        <f t="shared" si="11"/>
        <v>0</v>
      </c>
      <c r="BA48" s="47">
        <f t="shared" si="12"/>
        <v>0</v>
      </c>
      <c r="BB48" s="47">
        <f t="shared" si="13"/>
        <v>0</v>
      </c>
      <c r="BC48" s="47">
        <f t="shared" si="14"/>
        <v>0</v>
      </c>
      <c r="BD48" s="47">
        <f t="shared" si="15"/>
        <v>0</v>
      </c>
      <c r="BE48" s="47">
        <f t="shared" si="16"/>
        <v>0</v>
      </c>
      <c r="BF48" s="47">
        <f t="shared" si="17"/>
        <v>0</v>
      </c>
      <c r="BG48" s="29">
        <f t="shared" si="18"/>
        <v>0</v>
      </c>
      <c r="BH48" s="5">
        <f t="shared" si="19"/>
        <v>0</v>
      </c>
      <c r="BI48" s="30">
        <f t="shared" si="20"/>
        <v>0</v>
      </c>
    </row>
    <row r="49" spans="1:61" ht="15" customHeight="1" hidden="1">
      <c r="A49" s="51" t="e">
        <f t="shared" si="21"/>
        <v>#VALUE!</v>
      </c>
      <c r="B49" s="57">
        <f>'Стартовый протокол'!E48</f>
        <v>0</v>
      </c>
      <c r="C49" s="58">
        <f>'Стартовый протокол'!C48</f>
        <v>0</v>
      </c>
      <c r="D49" s="59">
        <f>'Стартовый протокол'!B48</f>
        <v>0</v>
      </c>
      <c r="E49" s="61">
        <f>'Стартовый протокол'!D48</f>
        <v>0</v>
      </c>
      <c r="F49" s="61">
        <f>'Стартовый протокол'!F48</f>
        <v>0</v>
      </c>
      <c r="G49" s="61">
        <f>'Стартовый протокол'!G48</f>
        <v>0</v>
      </c>
      <c r="H49" s="61">
        <f>'Стартовый протокол'!H48</f>
        <v>0</v>
      </c>
      <c r="I49" s="31"/>
      <c r="J49" s="54">
        <f t="shared" si="23"/>
        <v>0</v>
      </c>
      <c r="K49" s="53"/>
      <c r="L49" s="54">
        <f t="shared" si="24"/>
        <v>0</v>
      </c>
      <c r="M49" s="53"/>
      <c r="N49" s="54">
        <f t="shared" si="25"/>
        <v>0</v>
      </c>
      <c r="O49" s="53"/>
      <c r="P49" s="54">
        <f t="shared" si="26"/>
        <v>0</v>
      </c>
      <c r="Q49" s="53"/>
      <c r="R49" s="54">
        <f t="shared" si="27"/>
        <v>0</v>
      </c>
      <c r="S49" s="53"/>
      <c r="T49" s="54">
        <f t="shared" si="28"/>
        <v>0</v>
      </c>
      <c r="U49" s="53"/>
      <c r="V49" s="54">
        <f t="shared" si="29"/>
        <v>0</v>
      </c>
      <c r="W49" s="53"/>
      <c r="X49" s="54">
        <f t="shared" si="30"/>
        <v>0</v>
      </c>
      <c r="Y49" s="53"/>
      <c r="Z49" s="54">
        <f t="shared" si="31"/>
        <v>0</v>
      </c>
      <c r="AA49" s="53"/>
      <c r="AB49" s="54">
        <f t="shared" si="32"/>
        <v>0</v>
      </c>
      <c r="AC49" s="53"/>
      <c r="AD49" s="54">
        <f t="shared" si="33"/>
        <v>0</v>
      </c>
      <c r="AE49" s="53"/>
      <c r="AF49" s="54">
        <f t="shared" si="34"/>
        <v>0</v>
      </c>
      <c r="AG49" s="53"/>
      <c r="AH49" s="54">
        <f t="shared" si="35"/>
        <v>0</v>
      </c>
      <c r="AI49" s="53"/>
      <c r="AJ49" s="54">
        <f t="shared" si="36"/>
        <v>0</v>
      </c>
      <c r="AK49" s="53"/>
      <c r="AL49" s="54">
        <f t="shared" si="37"/>
        <v>0</v>
      </c>
      <c r="AM49" s="55">
        <f t="shared" si="38"/>
        <v>0</v>
      </c>
      <c r="AN49" s="50">
        <f t="shared" si="39"/>
        <v>0</v>
      </c>
      <c r="AO49" s="56">
        <f t="shared" si="40"/>
        <v>0</v>
      </c>
      <c r="AP49" s="56">
        <f t="shared" si="22"/>
        <v>0</v>
      </c>
      <c r="AQ49" s="47">
        <f t="shared" si="2"/>
        <v>0</v>
      </c>
      <c r="AR49" s="47">
        <f t="shared" si="3"/>
        <v>0</v>
      </c>
      <c r="AS49" s="47">
        <f t="shared" si="4"/>
        <v>0</v>
      </c>
      <c r="AT49" s="47">
        <f t="shared" si="5"/>
        <v>0</v>
      </c>
      <c r="AU49" s="47">
        <f t="shared" si="6"/>
        <v>0</v>
      </c>
      <c r="AV49" s="47">
        <f t="shared" si="7"/>
        <v>0</v>
      </c>
      <c r="AW49" s="47">
        <f t="shared" si="8"/>
        <v>0</v>
      </c>
      <c r="AX49" s="47">
        <f t="shared" si="9"/>
        <v>0</v>
      </c>
      <c r="AY49" s="47">
        <f t="shared" si="10"/>
        <v>0</v>
      </c>
      <c r="AZ49" s="47">
        <f t="shared" si="11"/>
        <v>0</v>
      </c>
      <c r="BA49" s="47">
        <f t="shared" si="12"/>
        <v>0</v>
      </c>
      <c r="BB49" s="47">
        <f t="shared" si="13"/>
        <v>0</v>
      </c>
      <c r="BC49" s="47">
        <f t="shared" si="14"/>
        <v>0</v>
      </c>
      <c r="BD49" s="47">
        <f t="shared" si="15"/>
        <v>0</v>
      </c>
      <c r="BE49" s="47">
        <f t="shared" si="16"/>
        <v>0</v>
      </c>
      <c r="BF49" s="47">
        <f t="shared" si="17"/>
        <v>0</v>
      </c>
      <c r="BG49" s="29">
        <f t="shared" si="18"/>
        <v>0</v>
      </c>
      <c r="BH49" s="5">
        <f t="shared" si="19"/>
        <v>0</v>
      </c>
      <c r="BI49" s="30">
        <f t="shared" si="20"/>
        <v>0</v>
      </c>
    </row>
    <row r="50" spans="1:61" ht="15" customHeight="1" hidden="1">
      <c r="A50" s="51" t="e">
        <f t="shared" si="21"/>
        <v>#VALUE!</v>
      </c>
      <c r="B50" s="57">
        <f>'Стартовый протокол'!E49</f>
        <v>0</v>
      </c>
      <c r="C50" s="58">
        <f>'Стартовый протокол'!C49</f>
        <v>0</v>
      </c>
      <c r="D50" s="59">
        <f>'Стартовый протокол'!B49</f>
        <v>0</v>
      </c>
      <c r="E50" s="61">
        <f>'Стартовый протокол'!D49</f>
        <v>0</v>
      </c>
      <c r="F50" s="61">
        <f>'Стартовый протокол'!F49</f>
        <v>0</v>
      </c>
      <c r="G50" s="61">
        <f>'Стартовый протокол'!G49</f>
        <v>0</v>
      </c>
      <c r="H50" s="61">
        <f>'Стартовый протокол'!H49</f>
        <v>0</v>
      </c>
      <c r="I50" s="31"/>
      <c r="J50" s="54">
        <f t="shared" si="23"/>
        <v>0</v>
      </c>
      <c r="K50" s="31"/>
      <c r="L50" s="54">
        <f t="shared" si="24"/>
        <v>0</v>
      </c>
      <c r="M50" s="31"/>
      <c r="N50" s="54">
        <f t="shared" si="25"/>
        <v>0</v>
      </c>
      <c r="O50" s="31"/>
      <c r="P50" s="54">
        <f t="shared" si="26"/>
        <v>0</v>
      </c>
      <c r="Q50" s="31"/>
      <c r="R50" s="54">
        <f t="shared" si="27"/>
        <v>0</v>
      </c>
      <c r="S50" s="31"/>
      <c r="T50" s="54">
        <f t="shared" si="28"/>
        <v>0</v>
      </c>
      <c r="U50" s="53"/>
      <c r="V50" s="54">
        <f t="shared" si="29"/>
        <v>0</v>
      </c>
      <c r="W50" s="53"/>
      <c r="X50" s="54">
        <f t="shared" si="30"/>
        <v>0</v>
      </c>
      <c r="Y50" s="53"/>
      <c r="Z50" s="54">
        <f t="shared" si="31"/>
        <v>0</v>
      </c>
      <c r="AA50" s="53"/>
      <c r="AB50" s="54">
        <f t="shared" si="32"/>
        <v>0</v>
      </c>
      <c r="AC50" s="53"/>
      <c r="AD50" s="54">
        <f t="shared" si="33"/>
        <v>0</v>
      </c>
      <c r="AE50" s="53"/>
      <c r="AF50" s="54">
        <f t="shared" si="34"/>
        <v>0</v>
      </c>
      <c r="AG50" s="53"/>
      <c r="AH50" s="54">
        <f t="shared" si="35"/>
        <v>0</v>
      </c>
      <c r="AI50" s="53"/>
      <c r="AJ50" s="54">
        <f t="shared" si="36"/>
        <v>0</v>
      </c>
      <c r="AK50" s="53"/>
      <c r="AL50" s="54">
        <f t="shared" si="37"/>
        <v>0</v>
      </c>
      <c r="AM50" s="55">
        <f t="shared" si="38"/>
        <v>0</v>
      </c>
      <c r="AN50" s="50">
        <f t="shared" si="39"/>
        <v>0</v>
      </c>
      <c r="AO50" s="56">
        <f t="shared" si="40"/>
        <v>0</v>
      </c>
      <c r="AP50" s="56">
        <f t="shared" si="22"/>
        <v>0</v>
      </c>
      <c r="AQ50" s="47">
        <f t="shared" si="2"/>
        <v>0</v>
      </c>
      <c r="AR50" s="47">
        <f t="shared" si="3"/>
        <v>0</v>
      </c>
      <c r="AS50" s="47">
        <f t="shared" si="4"/>
        <v>0</v>
      </c>
      <c r="AT50" s="47">
        <f t="shared" si="5"/>
        <v>0</v>
      </c>
      <c r="AU50" s="47">
        <f t="shared" si="6"/>
        <v>0</v>
      </c>
      <c r="AV50" s="47">
        <f t="shared" si="7"/>
        <v>0</v>
      </c>
      <c r="AW50" s="47">
        <f t="shared" si="8"/>
        <v>0</v>
      </c>
      <c r="AX50" s="47">
        <f t="shared" si="9"/>
        <v>0</v>
      </c>
      <c r="AY50" s="47">
        <f t="shared" si="10"/>
        <v>0</v>
      </c>
      <c r="AZ50" s="47">
        <f t="shared" si="11"/>
        <v>0</v>
      </c>
      <c r="BA50" s="47">
        <f t="shared" si="12"/>
        <v>0</v>
      </c>
      <c r="BB50" s="47">
        <f t="shared" si="13"/>
        <v>0</v>
      </c>
      <c r="BC50" s="47">
        <f t="shared" si="14"/>
        <v>0</v>
      </c>
      <c r="BD50" s="47">
        <f t="shared" si="15"/>
        <v>0</v>
      </c>
      <c r="BE50" s="47">
        <f t="shared" si="16"/>
        <v>0</v>
      </c>
      <c r="BF50" s="47">
        <f t="shared" si="17"/>
        <v>0</v>
      </c>
      <c r="BG50" s="29">
        <f t="shared" si="18"/>
        <v>0</v>
      </c>
      <c r="BH50" s="5">
        <f t="shared" si="19"/>
        <v>0</v>
      </c>
      <c r="BI50" s="30">
        <f t="shared" si="20"/>
        <v>0</v>
      </c>
    </row>
    <row r="51" spans="1:61" ht="15" customHeight="1" hidden="1">
      <c r="A51" s="51" t="e">
        <f t="shared" si="21"/>
        <v>#VALUE!</v>
      </c>
      <c r="B51" s="57">
        <f>'Стартовый протокол'!E50</f>
        <v>0</v>
      </c>
      <c r="C51" s="58">
        <f>'Стартовый протокол'!C50</f>
        <v>0</v>
      </c>
      <c r="D51" s="59">
        <f>'Стартовый протокол'!B50</f>
        <v>0</v>
      </c>
      <c r="E51" s="61">
        <f>'Стартовый протокол'!D50</f>
        <v>0</v>
      </c>
      <c r="F51" s="61">
        <f>'Стартовый протокол'!F50</f>
        <v>0</v>
      </c>
      <c r="G51" s="61">
        <f>'Стартовый протокол'!G50</f>
        <v>0</v>
      </c>
      <c r="H51" s="61">
        <f>'Стартовый протокол'!H50</f>
        <v>0</v>
      </c>
      <c r="I51" s="31"/>
      <c r="J51" s="54">
        <f t="shared" si="23"/>
        <v>0</v>
      </c>
      <c r="K51" s="53"/>
      <c r="L51" s="54">
        <f t="shared" si="24"/>
        <v>0</v>
      </c>
      <c r="M51" s="53"/>
      <c r="N51" s="54">
        <f t="shared" si="25"/>
        <v>0</v>
      </c>
      <c r="O51" s="53"/>
      <c r="P51" s="54">
        <f t="shared" si="26"/>
        <v>0</v>
      </c>
      <c r="Q51" s="53"/>
      <c r="R51" s="54">
        <f t="shared" si="27"/>
        <v>0</v>
      </c>
      <c r="S51" s="53"/>
      <c r="T51" s="54">
        <f t="shared" si="28"/>
        <v>0</v>
      </c>
      <c r="U51" s="53"/>
      <c r="V51" s="54">
        <f t="shared" si="29"/>
        <v>0</v>
      </c>
      <c r="W51" s="53"/>
      <c r="X51" s="54">
        <f t="shared" si="30"/>
        <v>0</v>
      </c>
      <c r="Y51" s="53"/>
      <c r="Z51" s="54">
        <f t="shared" si="31"/>
        <v>0</v>
      </c>
      <c r="AA51" s="53"/>
      <c r="AB51" s="54">
        <f t="shared" si="32"/>
        <v>0</v>
      </c>
      <c r="AC51" s="53"/>
      <c r="AD51" s="54">
        <f t="shared" si="33"/>
        <v>0</v>
      </c>
      <c r="AE51" s="53"/>
      <c r="AF51" s="54">
        <f t="shared" si="34"/>
        <v>0</v>
      </c>
      <c r="AG51" s="53"/>
      <c r="AH51" s="54">
        <f t="shared" si="35"/>
        <v>0</v>
      </c>
      <c r="AI51" s="53"/>
      <c r="AJ51" s="54">
        <f t="shared" si="36"/>
        <v>0</v>
      </c>
      <c r="AK51" s="53"/>
      <c r="AL51" s="54">
        <f t="shared" si="37"/>
        <v>0</v>
      </c>
      <c r="AM51" s="55">
        <f t="shared" si="38"/>
        <v>0</v>
      </c>
      <c r="AN51" s="50">
        <f t="shared" si="39"/>
        <v>0</v>
      </c>
      <c r="AO51" s="56">
        <f t="shared" si="40"/>
        <v>0</v>
      </c>
      <c r="AP51" s="56">
        <f t="shared" si="22"/>
        <v>0</v>
      </c>
      <c r="AQ51" s="47">
        <f t="shared" si="2"/>
        <v>0</v>
      </c>
      <c r="AR51" s="47">
        <f t="shared" si="3"/>
        <v>0</v>
      </c>
      <c r="AS51" s="47">
        <f t="shared" si="4"/>
        <v>0</v>
      </c>
      <c r="AT51" s="47">
        <f t="shared" si="5"/>
        <v>0</v>
      </c>
      <c r="AU51" s="47">
        <f t="shared" si="6"/>
        <v>0</v>
      </c>
      <c r="AV51" s="47">
        <f t="shared" si="7"/>
        <v>0</v>
      </c>
      <c r="AW51" s="47">
        <f t="shared" si="8"/>
        <v>0</v>
      </c>
      <c r="AX51" s="47">
        <f t="shared" si="9"/>
        <v>0</v>
      </c>
      <c r="AY51" s="47">
        <f t="shared" si="10"/>
        <v>0</v>
      </c>
      <c r="AZ51" s="47">
        <f t="shared" si="11"/>
        <v>0</v>
      </c>
      <c r="BA51" s="47">
        <f t="shared" si="12"/>
        <v>0</v>
      </c>
      <c r="BB51" s="47">
        <f t="shared" si="13"/>
        <v>0</v>
      </c>
      <c r="BC51" s="47">
        <f t="shared" si="14"/>
        <v>0</v>
      </c>
      <c r="BD51" s="47">
        <f t="shared" si="15"/>
        <v>0</v>
      </c>
      <c r="BE51" s="47">
        <f t="shared" si="16"/>
        <v>0</v>
      </c>
      <c r="BF51" s="47">
        <f t="shared" si="17"/>
        <v>0</v>
      </c>
      <c r="BG51" s="29">
        <f t="shared" si="18"/>
        <v>0</v>
      </c>
      <c r="BH51" s="5">
        <f t="shared" si="19"/>
        <v>0</v>
      </c>
      <c r="BI51" s="30">
        <f t="shared" si="20"/>
        <v>0</v>
      </c>
    </row>
    <row r="52" spans="1:61" ht="15" customHeight="1" hidden="1">
      <c r="A52" s="51" t="e">
        <f t="shared" si="21"/>
        <v>#VALUE!</v>
      </c>
      <c r="B52" s="57">
        <f>'Стартовый протокол'!E51</f>
        <v>0</v>
      </c>
      <c r="C52" s="58">
        <f>'Стартовый протокол'!C51</f>
        <v>0</v>
      </c>
      <c r="D52" s="59">
        <f>'Стартовый протокол'!B51</f>
        <v>0</v>
      </c>
      <c r="E52" s="61">
        <f>'Стартовый протокол'!D51</f>
        <v>0</v>
      </c>
      <c r="F52" s="61">
        <f>'Стартовый протокол'!F51</f>
        <v>0</v>
      </c>
      <c r="G52" s="61">
        <f>'Стартовый протокол'!G51</f>
        <v>0</v>
      </c>
      <c r="H52" s="61">
        <f>'Стартовый протокол'!H51</f>
        <v>0</v>
      </c>
      <c r="I52" s="31"/>
      <c r="J52" s="54">
        <f t="shared" si="23"/>
        <v>0</v>
      </c>
      <c r="K52" s="53"/>
      <c r="L52" s="54">
        <f t="shared" si="24"/>
        <v>0</v>
      </c>
      <c r="M52" s="31"/>
      <c r="N52" s="54">
        <f t="shared" si="25"/>
        <v>0</v>
      </c>
      <c r="O52" s="31"/>
      <c r="P52" s="54">
        <f t="shared" si="26"/>
        <v>0</v>
      </c>
      <c r="Q52" s="31"/>
      <c r="R52" s="54">
        <f t="shared" si="27"/>
        <v>0</v>
      </c>
      <c r="S52" s="31"/>
      <c r="T52" s="54">
        <f t="shared" si="28"/>
        <v>0</v>
      </c>
      <c r="U52" s="53"/>
      <c r="V52" s="54">
        <f t="shared" si="29"/>
        <v>0</v>
      </c>
      <c r="W52" s="53"/>
      <c r="X52" s="54">
        <f t="shared" si="30"/>
        <v>0</v>
      </c>
      <c r="Y52" s="53"/>
      <c r="Z52" s="54">
        <f t="shared" si="31"/>
        <v>0</v>
      </c>
      <c r="AA52" s="53"/>
      <c r="AB52" s="54">
        <f t="shared" si="32"/>
        <v>0</v>
      </c>
      <c r="AC52" s="53"/>
      <c r="AD52" s="54">
        <f t="shared" si="33"/>
        <v>0</v>
      </c>
      <c r="AE52" s="53"/>
      <c r="AF52" s="54">
        <f t="shared" si="34"/>
        <v>0</v>
      </c>
      <c r="AG52" s="53"/>
      <c r="AH52" s="54">
        <f t="shared" si="35"/>
        <v>0</v>
      </c>
      <c r="AI52" s="53"/>
      <c r="AJ52" s="54">
        <f t="shared" si="36"/>
        <v>0</v>
      </c>
      <c r="AK52" s="53"/>
      <c r="AL52" s="54">
        <f t="shared" si="37"/>
        <v>0</v>
      </c>
      <c r="AM52" s="55">
        <f>SUM(J52,L52,N52,P52,R52,T52,V52,X52,Z52,AB52,AD52,AF52,AH52,AJ52,AL52)</f>
        <v>0</v>
      </c>
      <c r="AN52" s="50">
        <f t="shared" si="39"/>
        <v>0</v>
      </c>
      <c r="AO52" s="56">
        <f t="shared" si="40"/>
        <v>0</v>
      </c>
      <c r="AP52" s="56">
        <f t="shared" si="22"/>
        <v>0</v>
      </c>
      <c r="AQ52" s="47">
        <f t="shared" si="2"/>
        <v>0</v>
      </c>
      <c r="AR52" s="47">
        <f t="shared" si="3"/>
        <v>0</v>
      </c>
      <c r="AS52" s="47">
        <f t="shared" si="4"/>
        <v>0</v>
      </c>
      <c r="AT52" s="47">
        <f t="shared" si="5"/>
        <v>0</v>
      </c>
      <c r="AU52" s="47">
        <f t="shared" si="6"/>
        <v>0</v>
      </c>
      <c r="AV52" s="47">
        <f t="shared" si="7"/>
        <v>0</v>
      </c>
      <c r="AW52" s="47">
        <f t="shared" si="8"/>
        <v>0</v>
      </c>
      <c r="AX52" s="47">
        <f t="shared" si="9"/>
        <v>0</v>
      </c>
      <c r="AY52" s="47">
        <f t="shared" si="10"/>
        <v>0</v>
      </c>
      <c r="AZ52" s="47">
        <f t="shared" si="11"/>
        <v>0</v>
      </c>
      <c r="BA52" s="47">
        <f t="shared" si="12"/>
        <v>0</v>
      </c>
      <c r="BB52" s="47">
        <f t="shared" si="13"/>
        <v>0</v>
      </c>
      <c r="BC52" s="47">
        <f t="shared" si="14"/>
        <v>0</v>
      </c>
      <c r="BD52" s="47">
        <f t="shared" si="15"/>
        <v>0</v>
      </c>
      <c r="BE52" s="47">
        <f t="shared" si="16"/>
        <v>0</v>
      </c>
      <c r="BF52" s="47">
        <f t="shared" si="17"/>
        <v>0</v>
      </c>
      <c r="BG52" s="29">
        <f t="shared" si="18"/>
        <v>0</v>
      </c>
      <c r="BH52" s="5">
        <f t="shared" si="19"/>
        <v>0</v>
      </c>
      <c r="BI52" s="30">
        <f t="shared" si="20"/>
        <v>0</v>
      </c>
    </row>
    <row r="53" spans="1:61" ht="15" customHeight="1" hidden="1">
      <c r="A53" s="51" t="e">
        <f t="shared" si="21"/>
        <v>#VALUE!</v>
      </c>
      <c r="B53" s="57">
        <f>'Стартовый протокол'!E52</f>
        <v>0</v>
      </c>
      <c r="C53" s="58">
        <f>'Стартовый протокол'!C52</f>
        <v>0</v>
      </c>
      <c r="D53" s="59">
        <f>'Стартовый протокол'!B52</f>
        <v>0</v>
      </c>
      <c r="E53" s="61">
        <f>'Стартовый протокол'!D52</f>
        <v>0</v>
      </c>
      <c r="F53" s="61">
        <f>'Стартовый протокол'!F52</f>
        <v>0</v>
      </c>
      <c r="G53" s="61">
        <f>'Стартовый протокол'!G52</f>
        <v>0</v>
      </c>
      <c r="H53" s="61">
        <f>'Стартовый протокол'!H52</f>
        <v>0</v>
      </c>
      <c r="I53" s="31"/>
      <c r="J53" s="54">
        <f t="shared" si="23"/>
        <v>0</v>
      </c>
      <c r="K53" s="53"/>
      <c r="L53" s="54">
        <f t="shared" si="24"/>
        <v>0</v>
      </c>
      <c r="M53" s="53"/>
      <c r="N53" s="54">
        <f t="shared" si="25"/>
        <v>0</v>
      </c>
      <c r="O53" s="53"/>
      <c r="P53" s="54">
        <f t="shared" si="26"/>
        <v>0</v>
      </c>
      <c r="Q53" s="53"/>
      <c r="R53" s="54">
        <f t="shared" si="27"/>
        <v>0</v>
      </c>
      <c r="S53" s="53"/>
      <c r="T53" s="54">
        <f t="shared" si="28"/>
        <v>0</v>
      </c>
      <c r="U53" s="53"/>
      <c r="V53" s="54">
        <f t="shared" si="29"/>
        <v>0</v>
      </c>
      <c r="W53" s="53"/>
      <c r="X53" s="54">
        <f t="shared" si="30"/>
        <v>0</v>
      </c>
      <c r="Y53" s="53"/>
      <c r="Z53" s="54">
        <f t="shared" si="31"/>
        <v>0</v>
      </c>
      <c r="AA53" s="53"/>
      <c r="AB53" s="54">
        <f t="shared" si="32"/>
        <v>0</v>
      </c>
      <c r="AC53" s="53"/>
      <c r="AD53" s="54">
        <f t="shared" si="33"/>
        <v>0</v>
      </c>
      <c r="AE53" s="53"/>
      <c r="AF53" s="54">
        <f t="shared" si="34"/>
        <v>0</v>
      </c>
      <c r="AG53" s="53"/>
      <c r="AH53" s="54">
        <f t="shared" si="35"/>
        <v>0</v>
      </c>
      <c r="AI53" s="53"/>
      <c r="AJ53" s="54">
        <f t="shared" si="36"/>
        <v>0</v>
      </c>
      <c r="AK53" s="53"/>
      <c r="AL53" s="54">
        <f t="shared" si="37"/>
        <v>0</v>
      </c>
      <c r="AM53" s="55">
        <f t="shared" si="38"/>
        <v>0</v>
      </c>
      <c r="AN53" s="50">
        <f t="shared" si="39"/>
        <v>0</v>
      </c>
      <c r="AO53" s="56">
        <f t="shared" si="40"/>
        <v>0</v>
      </c>
      <c r="AP53" s="56">
        <f t="shared" si="22"/>
        <v>0</v>
      </c>
      <c r="AQ53" s="47">
        <f t="shared" si="2"/>
        <v>0</v>
      </c>
      <c r="AR53" s="47">
        <f t="shared" si="3"/>
        <v>0</v>
      </c>
      <c r="AS53" s="47">
        <f t="shared" si="4"/>
        <v>0</v>
      </c>
      <c r="AT53" s="47">
        <f t="shared" si="5"/>
        <v>0</v>
      </c>
      <c r="AU53" s="47">
        <f t="shared" si="6"/>
        <v>0</v>
      </c>
      <c r="AV53" s="47">
        <f t="shared" si="7"/>
        <v>0</v>
      </c>
      <c r="AW53" s="47">
        <f t="shared" si="8"/>
        <v>0</v>
      </c>
      <c r="AX53" s="47">
        <f t="shared" si="9"/>
        <v>0</v>
      </c>
      <c r="AY53" s="47">
        <f t="shared" si="10"/>
        <v>0</v>
      </c>
      <c r="AZ53" s="47">
        <f t="shared" si="11"/>
        <v>0</v>
      </c>
      <c r="BA53" s="47">
        <f t="shared" si="12"/>
        <v>0</v>
      </c>
      <c r="BB53" s="47">
        <f t="shared" si="13"/>
        <v>0</v>
      </c>
      <c r="BC53" s="47">
        <f t="shared" si="14"/>
        <v>0</v>
      </c>
      <c r="BD53" s="47">
        <f t="shared" si="15"/>
        <v>0</v>
      </c>
      <c r="BE53" s="47">
        <f t="shared" si="16"/>
        <v>0</v>
      </c>
      <c r="BF53" s="47">
        <f t="shared" si="17"/>
        <v>0</v>
      </c>
      <c r="BG53" s="29">
        <f t="shared" si="18"/>
        <v>0</v>
      </c>
      <c r="BH53" s="5">
        <f t="shared" si="19"/>
        <v>0</v>
      </c>
      <c r="BI53" s="30">
        <f t="shared" si="20"/>
        <v>0</v>
      </c>
    </row>
    <row r="54" spans="1:61" ht="15" customHeight="1" hidden="1">
      <c r="A54" s="51" t="e">
        <f aca="true" t="shared" si="41" ref="A54:A67">A53+1</f>
        <v>#VALUE!</v>
      </c>
      <c r="B54" s="57">
        <f>'Стартовый протокол'!E53</f>
        <v>0</v>
      </c>
      <c r="C54" s="58">
        <f>'Стартовый протокол'!C53</f>
        <v>0</v>
      </c>
      <c r="D54" s="59">
        <f>'Стартовый протокол'!B53</f>
        <v>0</v>
      </c>
      <c r="E54" s="61">
        <f>'Стартовый протокол'!D53</f>
        <v>0</v>
      </c>
      <c r="F54" s="61">
        <f>'Стартовый протокол'!F53</f>
        <v>0</v>
      </c>
      <c r="G54" s="61">
        <f>'Стартовый протокол'!G53</f>
        <v>0</v>
      </c>
      <c r="H54" s="61">
        <f>'Стартовый протокол'!H53</f>
        <v>0</v>
      </c>
      <c r="I54" s="31"/>
      <c r="J54" s="54">
        <f t="shared" si="23"/>
        <v>0</v>
      </c>
      <c r="K54" s="31"/>
      <c r="L54" s="54">
        <f t="shared" si="24"/>
        <v>0</v>
      </c>
      <c r="M54" s="31"/>
      <c r="N54" s="54">
        <f t="shared" si="25"/>
        <v>0</v>
      </c>
      <c r="O54" s="31"/>
      <c r="P54" s="54">
        <f t="shared" si="26"/>
        <v>0</v>
      </c>
      <c r="Q54" s="31"/>
      <c r="R54" s="54">
        <f t="shared" si="27"/>
        <v>0</v>
      </c>
      <c r="S54" s="31"/>
      <c r="T54" s="54">
        <f t="shared" si="28"/>
        <v>0</v>
      </c>
      <c r="U54" s="53"/>
      <c r="V54" s="54">
        <f t="shared" si="29"/>
        <v>0</v>
      </c>
      <c r="W54" s="53"/>
      <c r="X54" s="54">
        <f t="shared" si="30"/>
        <v>0</v>
      </c>
      <c r="Y54" s="53"/>
      <c r="Z54" s="54">
        <f t="shared" si="31"/>
        <v>0</v>
      </c>
      <c r="AA54" s="53"/>
      <c r="AB54" s="54">
        <f t="shared" si="32"/>
        <v>0</v>
      </c>
      <c r="AC54" s="53"/>
      <c r="AD54" s="54">
        <f t="shared" si="33"/>
        <v>0</v>
      </c>
      <c r="AE54" s="53"/>
      <c r="AF54" s="54">
        <f t="shared" si="34"/>
        <v>0</v>
      </c>
      <c r="AG54" s="53"/>
      <c r="AH54" s="54">
        <f t="shared" si="35"/>
        <v>0</v>
      </c>
      <c r="AI54" s="53"/>
      <c r="AJ54" s="54">
        <f t="shared" si="36"/>
        <v>0</v>
      </c>
      <c r="AK54" s="53"/>
      <c r="AL54" s="54">
        <f t="shared" si="37"/>
        <v>0</v>
      </c>
      <c r="AM54" s="55">
        <f aca="true" t="shared" si="42" ref="AM54:AM68">SUM(J54,L54,N54,P54,R54,T54,V54,X54,Z54,AB54,AD54,AF54,AH54,AJ54,AL54)</f>
        <v>0</v>
      </c>
      <c r="AN54" s="50">
        <f t="shared" si="39"/>
        <v>0</v>
      </c>
      <c r="AO54" s="56">
        <f t="shared" si="40"/>
        <v>0</v>
      </c>
      <c r="AP54" s="56">
        <f t="shared" si="22"/>
        <v>0</v>
      </c>
      <c r="AQ54" s="47">
        <f t="shared" si="2"/>
        <v>0</v>
      </c>
      <c r="AR54" s="47">
        <f t="shared" si="3"/>
        <v>0</v>
      </c>
      <c r="AS54" s="47">
        <f t="shared" si="4"/>
        <v>0</v>
      </c>
      <c r="AT54" s="47">
        <f t="shared" si="5"/>
        <v>0</v>
      </c>
      <c r="AU54" s="47">
        <f t="shared" si="6"/>
        <v>0</v>
      </c>
      <c r="AV54" s="47">
        <f t="shared" si="7"/>
        <v>0</v>
      </c>
      <c r="AW54" s="47">
        <f t="shared" si="8"/>
        <v>0</v>
      </c>
      <c r="AX54" s="47">
        <f t="shared" si="9"/>
        <v>0</v>
      </c>
      <c r="AY54" s="47">
        <f t="shared" si="10"/>
        <v>0</v>
      </c>
      <c r="AZ54" s="47">
        <f t="shared" si="11"/>
        <v>0</v>
      </c>
      <c r="BA54" s="47">
        <f t="shared" si="12"/>
        <v>0</v>
      </c>
      <c r="BB54" s="47">
        <f t="shared" si="13"/>
        <v>0</v>
      </c>
      <c r="BC54" s="47">
        <f t="shared" si="14"/>
        <v>0</v>
      </c>
      <c r="BD54" s="47">
        <f t="shared" si="15"/>
        <v>0</v>
      </c>
      <c r="BE54" s="47">
        <f t="shared" si="16"/>
        <v>0</v>
      </c>
      <c r="BF54" s="47">
        <f t="shared" si="17"/>
        <v>0</v>
      </c>
      <c r="BG54" s="29">
        <f t="shared" si="18"/>
        <v>0</v>
      </c>
      <c r="BH54" s="5">
        <f t="shared" si="19"/>
        <v>0</v>
      </c>
      <c r="BI54" s="30">
        <f t="shared" si="20"/>
        <v>0</v>
      </c>
    </row>
    <row r="55" spans="1:61" ht="15" customHeight="1" hidden="1">
      <c r="A55" s="51" t="e">
        <f t="shared" si="41"/>
        <v>#VALUE!</v>
      </c>
      <c r="B55" s="57">
        <f>'Стартовый протокол'!E54</f>
        <v>0</v>
      </c>
      <c r="C55" s="58">
        <f>'Стартовый протокол'!C54</f>
        <v>0</v>
      </c>
      <c r="D55" s="59">
        <f>'Стартовый протокол'!B54</f>
        <v>0</v>
      </c>
      <c r="E55" s="61">
        <f>'Стартовый протокол'!D54</f>
        <v>0</v>
      </c>
      <c r="F55" s="61">
        <f>'Стартовый протокол'!F54</f>
        <v>0</v>
      </c>
      <c r="G55" s="61">
        <f>'Стартовый протокол'!G54</f>
        <v>0</v>
      </c>
      <c r="H55" s="61">
        <f>'Стартовый протокол'!H54</f>
        <v>0</v>
      </c>
      <c r="I55" s="31"/>
      <c r="J55" s="54">
        <f t="shared" si="23"/>
        <v>0</v>
      </c>
      <c r="K55" s="31"/>
      <c r="L55" s="54">
        <f t="shared" si="24"/>
        <v>0</v>
      </c>
      <c r="M55" s="31"/>
      <c r="N55" s="54">
        <f t="shared" si="25"/>
        <v>0</v>
      </c>
      <c r="O55" s="31"/>
      <c r="P55" s="54">
        <f t="shared" si="26"/>
        <v>0</v>
      </c>
      <c r="Q55" s="31"/>
      <c r="R55" s="54">
        <f t="shared" si="27"/>
        <v>0</v>
      </c>
      <c r="S55" s="31"/>
      <c r="T55" s="54">
        <f t="shared" si="28"/>
        <v>0</v>
      </c>
      <c r="U55" s="53"/>
      <c r="V55" s="54">
        <f t="shared" si="29"/>
        <v>0</v>
      </c>
      <c r="W55" s="53"/>
      <c r="X55" s="54">
        <f t="shared" si="30"/>
        <v>0</v>
      </c>
      <c r="Y55" s="53"/>
      <c r="Z55" s="54">
        <f t="shared" si="31"/>
        <v>0</v>
      </c>
      <c r="AA55" s="53"/>
      <c r="AB55" s="54">
        <f t="shared" si="32"/>
        <v>0</v>
      </c>
      <c r="AC55" s="53"/>
      <c r="AD55" s="54">
        <f t="shared" si="33"/>
        <v>0</v>
      </c>
      <c r="AE55" s="53"/>
      <c r="AF55" s="54">
        <f t="shared" si="34"/>
        <v>0</v>
      </c>
      <c r="AG55" s="53"/>
      <c r="AH55" s="54">
        <f t="shared" si="35"/>
        <v>0</v>
      </c>
      <c r="AI55" s="53"/>
      <c r="AJ55" s="54">
        <f t="shared" si="36"/>
        <v>0</v>
      </c>
      <c r="AK55" s="53"/>
      <c r="AL55" s="54">
        <f t="shared" si="37"/>
        <v>0</v>
      </c>
      <c r="AM55" s="55">
        <f t="shared" si="42"/>
        <v>0</v>
      </c>
      <c r="AN55" s="50">
        <f t="shared" si="39"/>
        <v>0</v>
      </c>
      <c r="AO55" s="56">
        <f t="shared" si="40"/>
        <v>0</v>
      </c>
      <c r="AP55" s="56">
        <f t="shared" si="22"/>
        <v>0</v>
      </c>
      <c r="AQ55" s="47">
        <f t="shared" si="2"/>
        <v>0</v>
      </c>
      <c r="AR55" s="47">
        <f t="shared" si="3"/>
        <v>0</v>
      </c>
      <c r="AS55" s="47">
        <f t="shared" si="4"/>
        <v>0</v>
      </c>
      <c r="AT55" s="47">
        <f t="shared" si="5"/>
        <v>0</v>
      </c>
      <c r="AU55" s="47">
        <f t="shared" si="6"/>
        <v>0</v>
      </c>
      <c r="AV55" s="47">
        <f t="shared" si="7"/>
        <v>0</v>
      </c>
      <c r="AW55" s="47">
        <f t="shared" si="8"/>
        <v>0</v>
      </c>
      <c r="AX55" s="47">
        <f t="shared" si="9"/>
        <v>0</v>
      </c>
      <c r="AY55" s="47">
        <f t="shared" si="10"/>
        <v>0</v>
      </c>
      <c r="AZ55" s="47">
        <f t="shared" si="11"/>
        <v>0</v>
      </c>
      <c r="BA55" s="47">
        <f t="shared" si="12"/>
        <v>0</v>
      </c>
      <c r="BB55" s="47">
        <f t="shared" si="13"/>
        <v>0</v>
      </c>
      <c r="BC55" s="47">
        <f t="shared" si="14"/>
        <v>0</v>
      </c>
      <c r="BD55" s="47">
        <f t="shared" si="15"/>
        <v>0</v>
      </c>
      <c r="BE55" s="47">
        <f t="shared" si="16"/>
        <v>0</v>
      </c>
      <c r="BF55" s="47">
        <f t="shared" si="17"/>
        <v>0</v>
      </c>
      <c r="BG55" s="29">
        <f t="shared" si="18"/>
        <v>0</v>
      </c>
      <c r="BH55" s="5">
        <f t="shared" si="19"/>
        <v>0</v>
      </c>
      <c r="BI55" s="30">
        <f t="shared" si="20"/>
        <v>0</v>
      </c>
    </row>
    <row r="56" spans="1:61" ht="15" customHeight="1" hidden="1">
      <c r="A56" s="51" t="e">
        <f t="shared" si="41"/>
        <v>#VALUE!</v>
      </c>
      <c r="B56" s="57">
        <f>'Стартовый протокол'!E55</f>
        <v>0</v>
      </c>
      <c r="C56" s="58">
        <f>'Стартовый протокол'!C55</f>
        <v>0</v>
      </c>
      <c r="D56" s="59">
        <f>'Стартовый протокол'!B55</f>
        <v>0</v>
      </c>
      <c r="E56" s="61">
        <f>'Стартовый протокол'!D55</f>
        <v>0</v>
      </c>
      <c r="F56" s="61">
        <f>'Стартовый протокол'!F55</f>
        <v>0</v>
      </c>
      <c r="G56" s="61">
        <f>'Стартовый протокол'!G55</f>
        <v>0</v>
      </c>
      <c r="H56" s="61">
        <f>'Стартовый протокол'!H55</f>
        <v>0</v>
      </c>
      <c r="I56" s="31"/>
      <c r="J56" s="54">
        <f t="shared" si="23"/>
        <v>0</v>
      </c>
      <c r="K56" s="53"/>
      <c r="L56" s="54">
        <f t="shared" si="24"/>
        <v>0</v>
      </c>
      <c r="M56" s="53"/>
      <c r="N56" s="54">
        <f t="shared" si="25"/>
        <v>0</v>
      </c>
      <c r="O56" s="53"/>
      <c r="P56" s="54">
        <f t="shared" si="26"/>
        <v>0</v>
      </c>
      <c r="Q56" s="53"/>
      <c r="R56" s="54">
        <f t="shared" si="27"/>
        <v>0</v>
      </c>
      <c r="S56" s="53"/>
      <c r="T56" s="54">
        <f t="shared" si="28"/>
        <v>0</v>
      </c>
      <c r="U56" s="53"/>
      <c r="V56" s="54">
        <f t="shared" si="29"/>
        <v>0</v>
      </c>
      <c r="W56" s="53"/>
      <c r="X56" s="54">
        <f t="shared" si="30"/>
        <v>0</v>
      </c>
      <c r="Y56" s="53"/>
      <c r="Z56" s="54">
        <f t="shared" si="31"/>
        <v>0</v>
      </c>
      <c r="AA56" s="53"/>
      <c r="AB56" s="54">
        <f t="shared" si="32"/>
        <v>0</v>
      </c>
      <c r="AC56" s="53"/>
      <c r="AD56" s="54">
        <f t="shared" si="33"/>
        <v>0</v>
      </c>
      <c r="AE56" s="53"/>
      <c r="AF56" s="54">
        <f t="shared" si="34"/>
        <v>0</v>
      </c>
      <c r="AG56" s="53"/>
      <c r="AH56" s="54">
        <f t="shared" si="35"/>
        <v>0</v>
      </c>
      <c r="AI56" s="53"/>
      <c r="AJ56" s="54">
        <f t="shared" si="36"/>
        <v>0</v>
      </c>
      <c r="AK56" s="53"/>
      <c r="AL56" s="54">
        <f t="shared" si="37"/>
        <v>0</v>
      </c>
      <c r="AM56" s="55">
        <f t="shared" si="42"/>
        <v>0</v>
      </c>
      <c r="AN56" s="50">
        <f t="shared" si="39"/>
        <v>0</v>
      </c>
      <c r="AO56" s="56">
        <f t="shared" si="40"/>
        <v>0</v>
      </c>
      <c r="AP56" s="56">
        <f t="shared" si="22"/>
        <v>0</v>
      </c>
      <c r="AQ56" s="47">
        <f t="shared" si="2"/>
        <v>0</v>
      </c>
      <c r="AR56" s="47">
        <f t="shared" si="3"/>
        <v>0</v>
      </c>
      <c r="AS56" s="47">
        <f t="shared" si="4"/>
        <v>0</v>
      </c>
      <c r="AT56" s="47">
        <f t="shared" si="5"/>
        <v>0</v>
      </c>
      <c r="AU56" s="47">
        <f t="shared" si="6"/>
        <v>0</v>
      </c>
      <c r="AV56" s="47">
        <f t="shared" si="7"/>
        <v>0</v>
      </c>
      <c r="AW56" s="47">
        <f t="shared" si="8"/>
        <v>0</v>
      </c>
      <c r="AX56" s="47">
        <f t="shared" si="9"/>
        <v>0</v>
      </c>
      <c r="AY56" s="47">
        <f t="shared" si="10"/>
        <v>0</v>
      </c>
      <c r="AZ56" s="47">
        <f t="shared" si="11"/>
        <v>0</v>
      </c>
      <c r="BA56" s="47">
        <f t="shared" si="12"/>
        <v>0</v>
      </c>
      <c r="BB56" s="47">
        <f t="shared" si="13"/>
        <v>0</v>
      </c>
      <c r="BC56" s="47">
        <f t="shared" si="14"/>
        <v>0</v>
      </c>
      <c r="BD56" s="47">
        <f t="shared" si="15"/>
        <v>0</v>
      </c>
      <c r="BE56" s="47">
        <f t="shared" si="16"/>
        <v>0</v>
      </c>
      <c r="BF56" s="47">
        <f t="shared" si="17"/>
        <v>0</v>
      </c>
      <c r="BG56" s="29">
        <f t="shared" si="18"/>
        <v>0</v>
      </c>
      <c r="BH56" s="5">
        <f t="shared" si="19"/>
        <v>0</v>
      </c>
      <c r="BI56" s="30">
        <f t="shared" si="20"/>
        <v>0</v>
      </c>
    </row>
    <row r="57" spans="1:61" ht="15" customHeight="1" hidden="1">
      <c r="A57" s="51" t="e">
        <f t="shared" si="41"/>
        <v>#VALUE!</v>
      </c>
      <c r="B57" s="57">
        <f>'Стартовый протокол'!E56</f>
        <v>0</v>
      </c>
      <c r="C57" s="58">
        <f>'Стартовый протокол'!C56</f>
        <v>0</v>
      </c>
      <c r="D57" s="59">
        <f>'Стартовый протокол'!B56</f>
        <v>0</v>
      </c>
      <c r="E57" s="61">
        <f>'Стартовый протокол'!D56</f>
        <v>0</v>
      </c>
      <c r="F57" s="61">
        <f>'Стартовый протокол'!F56</f>
        <v>0</v>
      </c>
      <c r="G57" s="61">
        <f>'Стартовый протокол'!G56</f>
        <v>0</v>
      </c>
      <c r="H57" s="61">
        <f>'Стартовый протокол'!H56</f>
        <v>0</v>
      </c>
      <c r="I57" s="31"/>
      <c r="J57" s="54">
        <f t="shared" si="23"/>
        <v>0</v>
      </c>
      <c r="K57" s="53"/>
      <c r="L57" s="54">
        <f t="shared" si="24"/>
        <v>0</v>
      </c>
      <c r="M57" s="53"/>
      <c r="N57" s="54">
        <f t="shared" si="25"/>
        <v>0</v>
      </c>
      <c r="O57" s="53"/>
      <c r="P57" s="54">
        <f t="shared" si="26"/>
        <v>0</v>
      </c>
      <c r="Q57" s="53"/>
      <c r="R57" s="54">
        <f t="shared" si="27"/>
        <v>0</v>
      </c>
      <c r="S57" s="53"/>
      <c r="T57" s="54">
        <f t="shared" si="28"/>
        <v>0</v>
      </c>
      <c r="U57" s="53"/>
      <c r="V57" s="54">
        <f t="shared" si="29"/>
        <v>0</v>
      </c>
      <c r="W57" s="53"/>
      <c r="X57" s="54">
        <f t="shared" si="30"/>
        <v>0</v>
      </c>
      <c r="Y57" s="53"/>
      <c r="Z57" s="54">
        <f t="shared" si="31"/>
        <v>0</v>
      </c>
      <c r="AA57" s="53"/>
      <c r="AB57" s="54">
        <f t="shared" si="32"/>
        <v>0</v>
      </c>
      <c r="AC57" s="53"/>
      <c r="AD57" s="54">
        <f t="shared" si="33"/>
        <v>0</v>
      </c>
      <c r="AE57" s="53"/>
      <c r="AF57" s="54">
        <f t="shared" si="34"/>
        <v>0</v>
      </c>
      <c r="AG57" s="53"/>
      <c r="AH57" s="54">
        <f t="shared" si="35"/>
        <v>0</v>
      </c>
      <c r="AI57" s="53"/>
      <c r="AJ57" s="54">
        <f t="shared" si="36"/>
        <v>0</v>
      </c>
      <c r="AK57" s="53"/>
      <c r="AL57" s="54">
        <f t="shared" si="37"/>
        <v>0</v>
      </c>
      <c r="AM57" s="55">
        <f t="shared" si="42"/>
        <v>0</v>
      </c>
      <c r="AN57" s="50">
        <f t="shared" si="39"/>
        <v>0</v>
      </c>
      <c r="AO57" s="56">
        <f t="shared" si="40"/>
        <v>0</v>
      </c>
      <c r="AP57" s="56">
        <f t="shared" si="22"/>
        <v>0</v>
      </c>
      <c r="AQ57" s="47">
        <f t="shared" si="2"/>
        <v>0</v>
      </c>
      <c r="AR57" s="47">
        <f t="shared" si="3"/>
        <v>0</v>
      </c>
      <c r="AS57" s="47">
        <f t="shared" si="4"/>
        <v>0</v>
      </c>
      <c r="AT57" s="47">
        <f t="shared" si="5"/>
        <v>0</v>
      </c>
      <c r="AU57" s="47">
        <f t="shared" si="6"/>
        <v>0</v>
      </c>
      <c r="AV57" s="47">
        <f t="shared" si="7"/>
        <v>0</v>
      </c>
      <c r="AW57" s="47">
        <f t="shared" si="8"/>
        <v>0</v>
      </c>
      <c r="AX57" s="47">
        <f t="shared" si="9"/>
        <v>0</v>
      </c>
      <c r="AY57" s="47">
        <f t="shared" si="10"/>
        <v>0</v>
      </c>
      <c r="AZ57" s="47">
        <f t="shared" si="11"/>
        <v>0</v>
      </c>
      <c r="BA57" s="47">
        <f t="shared" si="12"/>
        <v>0</v>
      </c>
      <c r="BB57" s="47">
        <f t="shared" si="13"/>
        <v>0</v>
      </c>
      <c r="BC57" s="47">
        <f t="shared" si="14"/>
        <v>0</v>
      </c>
      <c r="BD57" s="47">
        <f t="shared" si="15"/>
        <v>0</v>
      </c>
      <c r="BE57" s="47">
        <f t="shared" si="16"/>
        <v>0</v>
      </c>
      <c r="BF57" s="47">
        <f t="shared" si="17"/>
        <v>0</v>
      </c>
      <c r="BG57" s="29">
        <f t="shared" si="18"/>
        <v>0</v>
      </c>
      <c r="BH57" s="5">
        <f t="shared" si="19"/>
        <v>0</v>
      </c>
      <c r="BI57" s="30">
        <f t="shared" si="20"/>
        <v>0</v>
      </c>
    </row>
    <row r="58" spans="1:61" ht="15" customHeight="1" hidden="1">
      <c r="A58" s="51" t="e">
        <f t="shared" si="41"/>
        <v>#VALUE!</v>
      </c>
      <c r="B58" s="57">
        <f>'Стартовый протокол'!E57</f>
        <v>0</v>
      </c>
      <c r="C58" s="58">
        <f>'Стартовый протокол'!C57</f>
        <v>0</v>
      </c>
      <c r="D58" s="59">
        <f>'Стартовый протокол'!B57</f>
        <v>0</v>
      </c>
      <c r="E58" s="61">
        <f>'Стартовый протокол'!D57</f>
        <v>0</v>
      </c>
      <c r="F58" s="61">
        <f>'Стартовый протокол'!F57</f>
        <v>0</v>
      </c>
      <c r="G58" s="61">
        <f>'Стартовый протокол'!G57</f>
        <v>0</v>
      </c>
      <c r="H58" s="61">
        <f>'Стартовый протокол'!H57</f>
        <v>0</v>
      </c>
      <c r="I58" s="53"/>
      <c r="J58" s="54">
        <f t="shared" si="23"/>
        <v>0</v>
      </c>
      <c r="K58" s="53"/>
      <c r="L58" s="54">
        <f t="shared" si="24"/>
        <v>0</v>
      </c>
      <c r="M58" s="53"/>
      <c r="N58" s="54">
        <f t="shared" si="25"/>
        <v>0</v>
      </c>
      <c r="O58" s="53"/>
      <c r="P58" s="54">
        <f t="shared" si="26"/>
        <v>0</v>
      </c>
      <c r="Q58" s="53"/>
      <c r="R58" s="54">
        <f t="shared" si="27"/>
        <v>0</v>
      </c>
      <c r="S58" s="53"/>
      <c r="T58" s="54">
        <f t="shared" si="28"/>
        <v>0</v>
      </c>
      <c r="U58" s="53"/>
      <c r="V58" s="54">
        <f t="shared" si="29"/>
        <v>0</v>
      </c>
      <c r="W58" s="53"/>
      <c r="X58" s="54">
        <f t="shared" si="30"/>
        <v>0</v>
      </c>
      <c r="Y58" s="53"/>
      <c r="Z58" s="54">
        <f t="shared" si="31"/>
        <v>0</v>
      </c>
      <c r="AA58" s="53"/>
      <c r="AB58" s="54">
        <f t="shared" si="32"/>
        <v>0</v>
      </c>
      <c r="AC58" s="53"/>
      <c r="AD58" s="54">
        <f t="shared" si="33"/>
        <v>0</v>
      </c>
      <c r="AE58" s="53"/>
      <c r="AF58" s="54">
        <f t="shared" si="34"/>
        <v>0</v>
      </c>
      <c r="AG58" s="53"/>
      <c r="AH58" s="54">
        <f t="shared" si="35"/>
        <v>0</v>
      </c>
      <c r="AI58" s="53"/>
      <c r="AJ58" s="54">
        <f t="shared" si="36"/>
        <v>0</v>
      </c>
      <c r="AK58" s="53"/>
      <c r="AL58" s="54">
        <f t="shared" si="37"/>
        <v>0</v>
      </c>
      <c r="AM58" s="55">
        <f t="shared" si="42"/>
        <v>0</v>
      </c>
      <c r="AN58" s="50">
        <f t="shared" si="39"/>
        <v>0</v>
      </c>
      <c r="AO58" s="56">
        <f t="shared" si="40"/>
        <v>0</v>
      </c>
      <c r="AP58" s="56">
        <f t="shared" si="22"/>
        <v>0</v>
      </c>
      <c r="AQ58" s="47">
        <f t="shared" si="2"/>
        <v>0</v>
      </c>
      <c r="AR58" s="47">
        <f t="shared" si="3"/>
        <v>0</v>
      </c>
      <c r="AS58" s="47">
        <f t="shared" si="4"/>
        <v>0</v>
      </c>
      <c r="AT58" s="47">
        <f t="shared" si="5"/>
        <v>0</v>
      </c>
      <c r="AU58" s="47">
        <f t="shared" si="6"/>
        <v>0</v>
      </c>
      <c r="AV58" s="47">
        <f t="shared" si="7"/>
        <v>0</v>
      </c>
      <c r="AW58" s="47">
        <f t="shared" si="8"/>
        <v>0</v>
      </c>
      <c r="AX58" s="47">
        <f t="shared" si="9"/>
        <v>0</v>
      </c>
      <c r="AY58" s="47">
        <f t="shared" si="10"/>
        <v>0</v>
      </c>
      <c r="AZ58" s="47">
        <f t="shared" si="11"/>
        <v>0</v>
      </c>
      <c r="BA58" s="47">
        <f t="shared" si="12"/>
        <v>0</v>
      </c>
      <c r="BB58" s="47">
        <f t="shared" si="13"/>
        <v>0</v>
      </c>
      <c r="BC58" s="47">
        <f t="shared" si="14"/>
        <v>0</v>
      </c>
      <c r="BD58" s="47">
        <f t="shared" si="15"/>
        <v>0</v>
      </c>
      <c r="BE58" s="47">
        <f t="shared" si="16"/>
        <v>0</v>
      </c>
      <c r="BF58" s="47">
        <f t="shared" si="17"/>
        <v>0</v>
      </c>
      <c r="BG58" s="29">
        <f t="shared" si="18"/>
        <v>0</v>
      </c>
      <c r="BH58" s="5">
        <f t="shared" si="19"/>
        <v>0</v>
      </c>
      <c r="BI58" s="30">
        <f t="shared" si="20"/>
        <v>0</v>
      </c>
    </row>
    <row r="59" spans="1:61" ht="15" customHeight="1" hidden="1">
      <c r="A59" s="51" t="e">
        <f t="shared" si="41"/>
        <v>#VALUE!</v>
      </c>
      <c r="B59" s="57">
        <f>'Стартовый протокол'!E58</f>
        <v>0</v>
      </c>
      <c r="C59" s="58">
        <f>'Стартовый протокол'!C58</f>
        <v>0</v>
      </c>
      <c r="D59" s="59">
        <f>'Стартовый протокол'!B58</f>
        <v>0</v>
      </c>
      <c r="E59" s="61">
        <f>'Стартовый протокол'!D58</f>
        <v>0</v>
      </c>
      <c r="F59" s="61">
        <f>'Стартовый протокол'!F58</f>
        <v>0</v>
      </c>
      <c r="G59" s="61">
        <f>'Стартовый протокол'!G58</f>
        <v>0</v>
      </c>
      <c r="H59" s="61">
        <f>'Стартовый протокол'!H58</f>
        <v>0</v>
      </c>
      <c r="I59" s="53"/>
      <c r="J59" s="54">
        <f t="shared" si="23"/>
        <v>0</v>
      </c>
      <c r="K59" s="53"/>
      <c r="L59" s="54">
        <f t="shared" si="24"/>
        <v>0</v>
      </c>
      <c r="M59" s="53"/>
      <c r="N59" s="54">
        <f t="shared" si="25"/>
        <v>0</v>
      </c>
      <c r="O59" s="53"/>
      <c r="P59" s="54">
        <f t="shared" si="26"/>
        <v>0</v>
      </c>
      <c r="Q59" s="53"/>
      <c r="R59" s="54">
        <f t="shared" si="27"/>
        <v>0</v>
      </c>
      <c r="S59" s="53"/>
      <c r="T59" s="54">
        <f t="shared" si="28"/>
        <v>0</v>
      </c>
      <c r="U59" s="53"/>
      <c r="V59" s="54">
        <f t="shared" si="29"/>
        <v>0</v>
      </c>
      <c r="W59" s="53"/>
      <c r="X59" s="54">
        <f t="shared" si="30"/>
        <v>0</v>
      </c>
      <c r="Y59" s="53"/>
      <c r="Z59" s="54">
        <f t="shared" si="31"/>
        <v>0</v>
      </c>
      <c r="AA59" s="53"/>
      <c r="AB59" s="54">
        <f t="shared" si="32"/>
        <v>0</v>
      </c>
      <c r="AC59" s="53"/>
      <c r="AD59" s="54">
        <f t="shared" si="33"/>
        <v>0</v>
      </c>
      <c r="AE59" s="53"/>
      <c r="AF59" s="54">
        <f t="shared" si="34"/>
        <v>0</v>
      </c>
      <c r="AG59" s="53"/>
      <c r="AH59" s="54">
        <f t="shared" si="35"/>
        <v>0</v>
      </c>
      <c r="AI59" s="53"/>
      <c r="AJ59" s="54">
        <f t="shared" si="36"/>
        <v>0</v>
      </c>
      <c r="AK59" s="53"/>
      <c r="AL59" s="54">
        <f t="shared" si="37"/>
        <v>0</v>
      </c>
      <c r="AM59" s="55">
        <f t="shared" si="42"/>
        <v>0</v>
      </c>
      <c r="AN59" s="50">
        <f t="shared" si="39"/>
        <v>0</v>
      </c>
      <c r="AO59" s="56">
        <f t="shared" si="40"/>
        <v>0</v>
      </c>
      <c r="AP59" s="56">
        <f t="shared" si="22"/>
        <v>0</v>
      </c>
      <c r="AQ59" s="47">
        <f t="shared" si="2"/>
        <v>0</v>
      </c>
      <c r="AR59" s="47">
        <f t="shared" si="3"/>
        <v>0</v>
      </c>
      <c r="AS59" s="47">
        <f t="shared" si="4"/>
        <v>0</v>
      </c>
      <c r="AT59" s="47">
        <f t="shared" si="5"/>
        <v>0</v>
      </c>
      <c r="AU59" s="47">
        <f t="shared" si="6"/>
        <v>0</v>
      </c>
      <c r="AV59" s="47">
        <f t="shared" si="7"/>
        <v>0</v>
      </c>
      <c r="AW59" s="47">
        <f t="shared" si="8"/>
        <v>0</v>
      </c>
      <c r="AX59" s="47">
        <f t="shared" si="9"/>
        <v>0</v>
      </c>
      <c r="AY59" s="47">
        <f t="shared" si="10"/>
        <v>0</v>
      </c>
      <c r="AZ59" s="47">
        <f t="shared" si="11"/>
        <v>0</v>
      </c>
      <c r="BA59" s="47">
        <f t="shared" si="12"/>
        <v>0</v>
      </c>
      <c r="BB59" s="47">
        <f t="shared" si="13"/>
        <v>0</v>
      </c>
      <c r="BC59" s="47">
        <f t="shared" si="14"/>
        <v>0</v>
      </c>
      <c r="BD59" s="47">
        <f t="shared" si="15"/>
        <v>0</v>
      </c>
      <c r="BE59" s="47">
        <f t="shared" si="16"/>
        <v>0</v>
      </c>
      <c r="BF59" s="47">
        <f t="shared" si="17"/>
        <v>0</v>
      </c>
      <c r="BG59" s="29">
        <f t="shared" si="18"/>
        <v>0</v>
      </c>
      <c r="BH59" s="5">
        <f t="shared" si="19"/>
        <v>0</v>
      </c>
      <c r="BI59" s="30">
        <f t="shared" si="20"/>
        <v>0</v>
      </c>
    </row>
    <row r="60" spans="1:61" ht="15" customHeight="1" hidden="1">
      <c r="A60" s="51" t="e">
        <f t="shared" si="41"/>
        <v>#VALUE!</v>
      </c>
      <c r="B60" s="57">
        <f>'Стартовый протокол'!E59</f>
        <v>0</v>
      </c>
      <c r="C60" s="58">
        <f>'Стартовый протокол'!C59</f>
        <v>0</v>
      </c>
      <c r="D60" s="59">
        <f>'Стартовый протокол'!B59</f>
        <v>0</v>
      </c>
      <c r="E60" s="61">
        <f>'Стартовый протокол'!D59</f>
        <v>0</v>
      </c>
      <c r="F60" s="61">
        <f>'Стартовый протокол'!F59</f>
        <v>0</v>
      </c>
      <c r="G60" s="61">
        <f>'Стартовый протокол'!G59</f>
        <v>0</v>
      </c>
      <c r="H60" s="61">
        <f>'Стартовый протокол'!H59</f>
        <v>0</v>
      </c>
      <c r="I60" s="53"/>
      <c r="J60" s="54">
        <f t="shared" si="23"/>
        <v>0</v>
      </c>
      <c r="K60" s="53"/>
      <c r="L60" s="54">
        <f t="shared" si="24"/>
        <v>0</v>
      </c>
      <c r="M60" s="53"/>
      <c r="N60" s="54">
        <f t="shared" si="25"/>
        <v>0</v>
      </c>
      <c r="O60" s="53"/>
      <c r="P60" s="54">
        <f t="shared" si="26"/>
        <v>0</v>
      </c>
      <c r="Q60" s="53"/>
      <c r="R60" s="54">
        <f t="shared" si="27"/>
        <v>0</v>
      </c>
      <c r="S60" s="53"/>
      <c r="T60" s="54">
        <f t="shared" si="28"/>
        <v>0</v>
      </c>
      <c r="U60" s="53"/>
      <c r="V60" s="54">
        <f t="shared" si="29"/>
        <v>0</v>
      </c>
      <c r="W60" s="53"/>
      <c r="X60" s="54">
        <f t="shared" si="30"/>
        <v>0</v>
      </c>
      <c r="Y60" s="53"/>
      <c r="Z60" s="54">
        <f t="shared" si="31"/>
        <v>0</v>
      </c>
      <c r="AA60" s="53"/>
      <c r="AB60" s="54">
        <f t="shared" si="32"/>
        <v>0</v>
      </c>
      <c r="AC60" s="53"/>
      <c r="AD60" s="54">
        <f t="shared" si="33"/>
        <v>0</v>
      </c>
      <c r="AE60" s="53"/>
      <c r="AF60" s="54">
        <f t="shared" si="34"/>
        <v>0</v>
      </c>
      <c r="AG60" s="53"/>
      <c r="AH60" s="54">
        <f t="shared" si="35"/>
        <v>0</v>
      </c>
      <c r="AI60" s="53"/>
      <c r="AJ60" s="54">
        <f t="shared" si="36"/>
        <v>0</v>
      </c>
      <c r="AK60" s="53"/>
      <c r="AL60" s="54">
        <f t="shared" si="37"/>
        <v>0</v>
      </c>
      <c r="AM60" s="55">
        <f t="shared" si="42"/>
        <v>0</v>
      </c>
      <c r="AN60" s="50">
        <f t="shared" si="39"/>
        <v>0</v>
      </c>
      <c r="AO60" s="56">
        <f t="shared" si="40"/>
        <v>0</v>
      </c>
      <c r="AP60" s="56">
        <f t="shared" si="22"/>
        <v>0</v>
      </c>
      <c r="AQ60" s="47">
        <f t="shared" si="2"/>
        <v>0</v>
      </c>
      <c r="AR60" s="47">
        <f t="shared" si="3"/>
        <v>0</v>
      </c>
      <c r="AS60" s="47">
        <f t="shared" si="4"/>
        <v>0</v>
      </c>
      <c r="AT60" s="47">
        <f t="shared" si="5"/>
        <v>0</v>
      </c>
      <c r="AU60" s="47">
        <f t="shared" si="6"/>
        <v>0</v>
      </c>
      <c r="AV60" s="47">
        <f t="shared" si="7"/>
        <v>0</v>
      </c>
      <c r="AW60" s="47">
        <f t="shared" si="8"/>
        <v>0</v>
      </c>
      <c r="AX60" s="47">
        <f t="shared" si="9"/>
        <v>0</v>
      </c>
      <c r="AY60" s="47">
        <f t="shared" si="10"/>
        <v>0</v>
      </c>
      <c r="AZ60" s="47">
        <f t="shared" si="11"/>
        <v>0</v>
      </c>
      <c r="BA60" s="47">
        <f t="shared" si="12"/>
        <v>0</v>
      </c>
      <c r="BB60" s="47">
        <f t="shared" si="13"/>
        <v>0</v>
      </c>
      <c r="BC60" s="47">
        <f t="shared" si="14"/>
        <v>0</v>
      </c>
      <c r="BD60" s="47">
        <f t="shared" si="15"/>
        <v>0</v>
      </c>
      <c r="BE60" s="47">
        <f t="shared" si="16"/>
        <v>0</v>
      </c>
      <c r="BF60" s="47">
        <f t="shared" si="17"/>
        <v>0</v>
      </c>
      <c r="BG60" s="29">
        <f t="shared" si="18"/>
        <v>0</v>
      </c>
      <c r="BH60" s="5">
        <f t="shared" si="19"/>
        <v>0</v>
      </c>
      <c r="BI60" s="30">
        <f t="shared" si="20"/>
        <v>0</v>
      </c>
    </row>
    <row r="61" spans="1:61" ht="15" customHeight="1" hidden="1">
      <c r="A61" s="51" t="e">
        <f t="shared" si="41"/>
        <v>#VALUE!</v>
      </c>
      <c r="B61" s="57">
        <f>'Стартовый протокол'!E60</f>
        <v>0</v>
      </c>
      <c r="C61" s="58">
        <f>'Стартовый протокол'!C60</f>
        <v>0</v>
      </c>
      <c r="D61" s="59">
        <f>'Стартовый протокол'!B60</f>
        <v>0</v>
      </c>
      <c r="E61" s="61">
        <f>'Стартовый протокол'!D60</f>
        <v>0</v>
      </c>
      <c r="F61" s="61">
        <f>'Стартовый протокол'!F60</f>
        <v>0</v>
      </c>
      <c r="G61" s="61">
        <f>'Стартовый протокол'!G60</f>
        <v>0</v>
      </c>
      <c r="H61" s="61">
        <f>'Стартовый протокол'!H60</f>
        <v>0</v>
      </c>
      <c r="I61" s="31"/>
      <c r="J61" s="54">
        <f t="shared" si="23"/>
        <v>0</v>
      </c>
      <c r="K61" s="53"/>
      <c r="L61" s="54">
        <f t="shared" si="24"/>
        <v>0</v>
      </c>
      <c r="M61" s="53"/>
      <c r="N61" s="54">
        <f t="shared" si="25"/>
        <v>0</v>
      </c>
      <c r="O61" s="53"/>
      <c r="P61" s="54">
        <f t="shared" si="26"/>
        <v>0</v>
      </c>
      <c r="Q61" s="53"/>
      <c r="R61" s="54">
        <f t="shared" si="27"/>
        <v>0</v>
      </c>
      <c r="S61" s="53"/>
      <c r="T61" s="54">
        <f t="shared" si="28"/>
        <v>0</v>
      </c>
      <c r="U61" s="53"/>
      <c r="V61" s="54">
        <f t="shared" si="29"/>
        <v>0</v>
      </c>
      <c r="W61" s="53"/>
      <c r="X61" s="54">
        <f t="shared" si="30"/>
        <v>0</v>
      </c>
      <c r="Y61" s="53"/>
      <c r="Z61" s="54">
        <f t="shared" si="31"/>
        <v>0</v>
      </c>
      <c r="AA61" s="53"/>
      <c r="AB61" s="54">
        <f t="shared" si="32"/>
        <v>0</v>
      </c>
      <c r="AC61" s="53"/>
      <c r="AD61" s="54">
        <f t="shared" si="33"/>
        <v>0</v>
      </c>
      <c r="AE61" s="53"/>
      <c r="AF61" s="54">
        <f t="shared" si="34"/>
        <v>0</v>
      </c>
      <c r="AG61" s="53"/>
      <c r="AH61" s="54">
        <f t="shared" si="35"/>
        <v>0</v>
      </c>
      <c r="AI61" s="53"/>
      <c r="AJ61" s="54">
        <f t="shared" si="36"/>
        <v>0</v>
      </c>
      <c r="AK61" s="53"/>
      <c r="AL61" s="54">
        <f t="shared" si="37"/>
        <v>0</v>
      </c>
      <c r="AM61" s="55">
        <f t="shared" si="42"/>
        <v>0</v>
      </c>
      <c r="AN61" s="50">
        <f t="shared" si="39"/>
        <v>0</v>
      </c>
      <c r="AO61" s="56">
        <f t="shared" si="40"/>
        <v>0</v>
      </c>
      <c r="AP61" s="56">
        <f t="shared" si="22"/>
        <v>0</v>
      </c>
      <c r="AQ61" s="47">
        <f t="shared" si="2"/>
        <v>0</v>
      </c>
      <c r="AR61" s="47">
        <f t="shared" si="3"/>
        <v>0</v>
      </c>
      <c r="AS61" s="47">
        <f t="shared" si="4"/>
        <v>0</v>
      </c>
      <c r="AT61" s="47">
        <f t="shared" si="5"/>
        <v>0</v>
      </c>
      <c r="AU61" s="47">
        <f t="shared" si="6"/>
        <v>0</v>
      </c>
      <c r="AV61" s="47">
        <f t="shared" si="7"/>
        <v>0</v>
      </c>
      <c r="AW61" s="47">
        <f t="shared" si="8"/>
        <v>0</v>
      </c>
      <c r="AX61" s="47">
        <f t="shared" si="9"/>
        <v>0</v>
      </c>
      <c r="AY61" s="47">
        <f t="shared" si="10"/>
        <v>0</v>
      </c>
      <c r="AZ61" s="47">
        <f t="shared" si="11"/>
        <v>0</v>
      </c>
      <c r="BA61" s="47">
        <f t="shared" si="12"/>
        <v>0</v>
      </c>
      <c r="BB61" s="47">
        <f t="shared" si="13"/>
        <v>0</v>
      </c>
      <c r="BC61" s="47">
        <f t="shared" si="14"/>
        <v>0</v>
      </c>
      <c r="BD61" s="47">
        <f t="shared" si="15"/>
        <v>0</v>
      </c>
      <c r="BE61" s="47">
        <f t="shared" si="16"/>
        <v>0</v>
      </c>
      <c r="BF61" s="47">
        <f t="shared" si="17"/>
        <v>0</v>
      </c>
      <c r="BG61" s="29">
        <f t="shared" si="18"/>
        <v>0</v>
      </c>
      <c r="BH61" s="5">
        <f t="shared" si="19"/>
        <v>0</v>
      </c>
      <c r="BI61" s="30">
        <f t="shared" si="20"/>
        <v>0</v>
      </c>
    </row>
    <row r="62" spans="1:61" ht="15" customHeight="1" hidden="1">
      <c r="A62" s="51" t="e">
        <f t="shared" si="41"/>
        <v>#VALUE!</v>
      </c>
      <c r="B62" s="57">
        <f>'Стартовый протокол'!E61</f>
        <v>0</v>
      </c>
      <c r="C62" s="58">
        <f>'Стартовый протокол'!C61</f>
        <v>0</v>
      </c>
      <c r="D62" s="59">
        <f>'Стартовый протокол'!B61</f>
        <v>0</v>
      </c>
      <c r="E62" s="61">
        <f>'Стартовый протокол'!D61</f>
        <v>0</v>
      </c>
      <c r="F62" s="61">
        <f>'Стартовый протокол'!F61</f>
        <v>0</v>
      </c>
      <c r="G62" s="61">
        <f>'Стартовый протокол'!G61</f>
        <v>0</v>
      </c>
      <c r="H62" s="61">
        <f>'Стартовый протокол'!H61</f>
        <v>0</v>
      </c>
      <c r="I62" s="53"/>
      <c r="J62" s="54">
        <f t="shared" si="23"/>
        <v>0</v>
      </c>
      <c r="K62" s="53"/>
      <c r="L62" s="54">
        <f t="shared" si="24"/>
        <v>0</v>
      </c>
      <c r="M62" s="53"/>
      <c r="N62" s="54">
        <f t="shared" si="25"/>
        <v>0</v>
      </c>
      <c r="O62" s="53"/>
      <c r="P62" s="54">
        <f t="shared" si="26"/>
        <v>0</v>
      </c>
      <c r="Q62" s="53"/>
      <c r="R62" s="54">
        <f t="shared" si="27"/>
        <v>0</v>
      </c>
      <c r="S62" s="53"/>
      <c r="T62" s="54">
        <f t="shared" si="28"/>
        <v>0</v>
      </c>
      <c r="U62" s="53"/>
      <c r="V62" s="54">
        <f t="shared" si="29"/>
        <v>0</v>
      </c>
      <c r="W62" s="53"/>
      <c r="X62" s="54">
        <f t="shared" si="30"/>
        <v>0</v>
      </c>
      <c r="Y62" s="53"/>
      <c r="Z62" s="54">
        <f t="shared" si="31"/>
        <v>0</v>
      </c>
      <c r="AA62" s="53"/>
      <c r="AB62" s="54">
        <f t="shared" si="32"/>
        <v>0</v>
      </c>
      <c r="AC62" s="53"/>
      <c r="AD62" s="54">
        <f t="shared" si="33"/>
        <v>0</v>
      </c>
      <c r="AE62" s="53"/>
      <c r="AF62" s="54">
        <f t="shared" si="34"/>
        <v>0</v>
      </c>
      <c r="AG62" s="53"/>
      <c r="AH62" s="54">
        <f t="shared" si="35"/>
        <v>0</v>
      </c>
      <c r="AI62" s="53"/>
      <c r="AJ62" s="54">
        <f t="shared" si="36"/>
        <v>0</v>
      </c>
      <c r="AK62" s="53"/>
      <c r="AL62" s="54">
        <f t="shared" si="37"/>
        <v>0</v>
      </c>
      <c r="AM62" s="55">
        <f t="shared" si="42"/>
        <v>0</v>
      </c>
      <c r="AN62" s="50">
        <f t="shared" si="39"/>
        <v>0</v>
      </c>
      <c r="AO62" s="56">
        <f t="shared" si="40"/>
        <v>0</v>
      </c>
      <c r="AP62" s="56">
        <f t="shared" si="22"/>
        <v>0</v>
      </c>
      <c r="AQ62" s="47">
        <f t="shared" si="2"/>
        <v>0</v>
      </c>
      <c r="AR62" s="47">
        <f t="shared" si="3"/>
        <v>0</v>
      </c>
      <c r="AS62" s="47">
        <f t="shared" si="4"/>
        <v>0</v>
      </c>
      <c r="AT62" s="47">
        <f t="shared" si="5"/>
        <v>0</v>
      </c>
      <c r="AU62" s="47">
        <f t="shared" si="6"/>
        <v>0</v>
      </c>
      <c r="AV62" s="47">
        <f t="shared" si="7"/>
        <v>0</v>
      </c>
      <c r="AW62" s="47">
        <f t="shared" si="8"/>
        <v>0</v>
      </c>
      <c r="AX62" s="47">
        <f t="shared" si="9"/>
        <v>0</v>
      </c>
      <c r="AY62" s="47">
        <f t="shared" si="10"/>
        <v>0</v>
      </c>
      <c r="AZ62" s="47">
        <f t="shared" si="11"/>
        <v>0</v>
      </c>
      <c r="BA62" s="47">
        <f t="shared" si="12"/>
        <v>0</v>
      </c>
      <c r="BB62" s="47">
        <f t="shared" si="13"/>
        <v>0</v>
      </c>
      <c r="BC62" s="47">
        <f t="shared" si="14"/>
        <v>0</v>
      </c>
      <c r="BD62" s="47">
        <f t="shared" si="15"/>
        <v>0</v>
      </c>
      <c r="BE62" s="47">
        <f t="shared" si="16"/>
        <v>0</v>
      </c>
      <c r="BF62" s="47">
        <f t="shared" si="17"/>
        <v>0</v>
      </c>
      <c r="BG62" s="29">
        <f t="shared" si="18"/>
        <v>0</v>
      </c>
      <c r="BH62" s="5">
        <f t="shared" si="19"/>
        <v>0</v>
      </c>
      <c r="BI62" s="30">
        <f t="shared" si="20"/>
        <v>0</v>
      </c>
    </row>
    <row r="63" spans="1:61" ht="15" customHeight="1" hidden="1">
      <c r="A63" s="51" t="e">
        <f t="shared" si="41"/>
        <v>#VALUE!</v>
      </c>
      <c r="B63" s="57">
        <f>'Стартовый протокол'!E62</f>
        <v>0</v>
      </c>
      <c r="C63" s="58">
        <f>'Стартовый протокол'!C62</f>
        <v>0</v>
      </c>
      <c r="D63" s="59">
        <f>'Стартовый протокол'!B62</f>
        <v>0</v>
      </c>
      <c r="E63" s="61">
        <f>'Стартовый протокол'!D62</f>
        <v>0</v>
      </c>
      <c r="F63" s="61">
        <f>'Стартовый протокол'!F62</f>
        <v>0</v>
      </c>
      <c r="G63" s="61">
        <f>'Стартовый протокол'!G62</f>
        <v>0</v>
      </c>
      <c r="H63" s="61">
        <f>'Стартовый протокол'!H62</f>
        <v>0</v>
      </c>
      <c r="I63" s="53"/>
      <c r="J63" s="54">
        <f t="shared" si="23"/>
        <v>0</v>
      </c>
      <c r="K63" s="53"/>
      <c r="L63" s="54">
        <f t="shared" si="24"/>
        <v>0</v>
      </c>
      <c r="M63" s="53"/>
      <c r="N63" s="54">
        <f t="shared" si="25"/>
        <v>0</v>
      </c>
      <c r="O63" s="53"/>
      <c r="P63" s="54">
        <f t="shared" si="26"/>
        <v>0</v>
      </c>
      <c r="Q63" s="53"/>
      <c r="R63" s="54">
        <f t="shared" si="27"/>
        <v>0</v>
      </c>
      <c r="S63" s="53"/>
      <c r="T63" s="54">
        <f t="shared" si="28"/>
        <v>0</v>
      </c>
      <c r="U63" s="53"/>
      <c r="V63" s="54">
        <f t="shared" si="29"/>
        <v>0</v>
      </c>
      <c r="W63" s="53"/>
      <c r="X63" s="54">
        <f t="shared" si="30"/>
        <v>0</v>
      </c>
      <c r="Y63" s="53"/>
      <c r="Z63" s="54">
        <f t="shared" si="31"/>
        <v>0</v>
      </c>
      <c r="AA63" s="53"/>
      <c r="AB63" s="54">
        <f t="shared" si="32"/>
        <v>0</v>
      </c>
      <c r="AC63" s="53"/>
      <c r="AD63" s="54">
        <f t="shared" si="33"/>
        <v>0</v>
      </c>
      <c r="AE63" s="53"/>
      <c r="AF63" s="54">
        <f t="shared" si="34"/>
        <v>0</v>
      </c>
      <c r="AG63" s="53"/>
      <c r="AH63" s="54">
        <f t="shared" si="35"/>
        <v>0</v>
      </c>
      <c r="AI63" s="53"/>
      <c r="AJ63" s="54">
        <f t="shared" si="36"/>
        <v>0</v>
      </c>
      <c r="AK63" s="53"/>
      <c r="AL63" s="54">
        <f t="shared" si="37"/>
        <v>0</v>
      </c>
      <c r="AM63" s="55">
        <f t="shared" si="42"/>
        <v>0</v>
      </c>
      <c r="AN63" s="50">
        <f t="shared" si="39"/>
        <v>0</v>
      </c>
      <c r="AO63" s="56">
        <f t="shared" si="40"/>
        <v>0</v>
      </c>
      <c r="AP63" s="56">
        <f t="shared" si="22"/>
        <v>0</v>
      </c>
      <c r="AQ63" s="47">
        <f t="shared" si="2"/>
        <v>0</v>
      </c>
      <c r="AR63" s="47">
        <f t="shared" si="3"/>
        <v>0</v>
      </c>
      <c r="AS63" s="47">
        <f t="shared" si="4"/>
        <v>0</v>
      </c>
      <c r="AT63" s="47">
        <f t="shared" si="5"/>
        <v>0</v>
      </c>
      <c r="AU63" s="47">
        <f t="shared" si="6"/>
        <v>0</v>
      </c>
      <c r="AV63" s="47">
        <f t="shared" si="7"/>
        <v>0</v>
      </c>
      <c r="AW63" s="47">
        <f t="shared" si="8"/>
        <v>0</v>
      </c>
      <c r="AX63" s="47">
        <f t="shared" si="9"/>
        <v>0</v>
      </c>
      <c r="AY63" s="47">
        <f t="shared" si="10"/>
        <v>0</v>
      </c>
      <c r="AZ63" s="47">
        <f t="shared" si="11"/>
        <v>0</v>
      </c>
      <c r="BA63" s="47">
        <f t="shared" si="12"/>
        <v>0</v>
      </c>
      <c r="BB63" s="47">
        <f t="shared" si="13"/>
        <v>0</v>
      </c>
      <c r="BC63" s="47">
        <f t="shared" si="14"/>
        <v>0</v>
      </c>
      <c r="BD63" s="47">
        <f t="shared" si="15"/>
        <v>0</v>
      </c>
      <c r="BE63" s="47">
        <f t="shared" si="16"/>
        <v>0</v>
      </c>
      <c r="BF63" s="47">
        <f t="shared" si="17"/>
        <v>0</v>
      </c>
      <c r="BG63" s="29">
        <f t="shared" si="18"/>
        <v>0</v>
      </c>
      <c r="BH63" s="5">
        <f t="shared" si="19"/>
        <v>0</v>
      </c>
      <c r="BI63" s="30">
        <f t="shared" si="20"/>
        <v>0</v>
      </c>
    </row>
    <row r="64" spans="1:61" ht="15" customHeight="1" hidden="1">
      <c r="A64" s="51" t="e">
        <f t="shared" si="41"/>
        <v>#VALUE!</v>
      </c>
      <c r="B64" s="57">
        <f>'Стартовый протокол'!E63</f>
        <v>0</v>
      </c>
      <c r="C64" s="58">
        <f>'Стартовый протокол'!C63</f>
        <v>0</v>
      </c>
      <c r="D64" s="59">
        <f>'Стартовый протокол'!B63</f>
        <v>0</v>
      </c>
      <c r="E64" s="61">
        <f>'Стартовый протокол'!D63</f>
        <v>0</v>
      </c>
      <c r="F64" s="61">
        <f>'Стартовый протокол'!F63</f>
        <v>0</v>
      </c>
      <c r="G64" s="61">
        <f>'Стартовый протокол'!G63</f>
        <v>0</v>
      </c>
      <c r="H64" s="61">
        <f>'Стартовый протокол'!H63</f>
        <v>0</v>
      </c>
      <c r="I64" s="53"/>
      <c r="J64" s="54">
        <f t="shared" si="23"/>
        <v>0</v>
      </c>
      <c r="K64" s="53"/>
      <c r="L64" s="54">
        <f t="shared" si="24"/>
        <v>0</v>
      </c>
      <c r="M64" s="53"/>
      <c r="N64" s="54">
        <f t="shared" si="25"/>
        <v>0</v>
      </c>
      <c r="O64" s="53"/>
      <c r="P64" s="54">
        <f t="shared" si="26"/>
        <v>0</v>
      </c>
      <c r="Q64" s="53"/>
      <c r="R64" s="54">
        <f t="shared" si="27"/>
        <v>0</v>
      </c>
      <c r="S64" s="53"/>
      <c r="T64" s="54">
        <f t="shared" si="28"/>
        <v>0</v>
      </c>
      <c r="U64" s="53"/>
      <c r="V64" s="54">
        <f t="shared" si="29"/>
        <v>0</v>
      </c>
      <c r="W64" s="53"/>
      <c r="X64" s="54">
        <f t="shared" si="30"/>
        <v>0</v>
      </c>
      <c r="Y64" s="53"/>
      <c r="Z64" s="54">
        <f t="shared" si="31"/>
        <v>0</v>
      </c>
      <c r="AA64" s="53"/>
      <c r="AB64" s="54">
        <f t="shared" si="32"/>
        <v>0</v>
      </c>
      <c r="AC64" s="53"/>
      <c r="AD64" s="54">
        <f t="shared" si="33"/>
        <v>0</v>
      </c>
      <c r="AE64" s="53"/>
      <c r="AF64" s="54">
        <f t="shared" si="34"/>
        <v>0</v>
      </c>
      <c r="AG64" s="53"/>
      <c r="AH64" s="54">
        <f t="shared" si="35"/>
        <v>0</v>
      </c>
      <c r="AI64" s="53"/>
      <c r="AJ64" s="54">
        <f t="shared" si="36"/>
        <v>0</v>
      </c>
      <c r="AK64" s="53"/>
      <c r="AL64" s="54">
        <f t="shared" si="37"/>
        <v>0</v>
      </c>
      <c r="AM64" s="55">
        <f t="shared" si="42"/>
        <v>0</v>
      </c>
      <c r="AN64" s="50">
        <f t="shared" si="39"/>
        <v>0</v>
      </c>
      <c r="AO64" s="56">
        <f t="shared" si="40"/>
        <v>0</v>
      </c>
      <c r="AP64" s="56">
        <f t="shared" si="22"/>
        <v>0</v>
      </c>
      <c r="AQ64" s="47">
        <f t="shared" si="2"/>
        <v>0</v>
      </c>
      <c r="AR64" s="47">
        <f t="shared" si="3"/>
        <v>0</v>
      </c>
      <c r="AS64" s="47">
        <f t="shared" si="4"/>
        <v>0</v>
      </c>
      <c r="AT64" s="47">
        <f t="shared" si="5"/>
        <v>0</v>
      </c>
      <c r="AU64" s="47">
        <f t="shared" si="6"/>
        <v>0</v>
      </c>
      <c r="AV64" s="47">
        <f t="shared" si="7"/>
        <v>0</v>
      </c>
      <c r="AW64" s="47">
        <f t="shared" si="8"/>
        <v>0</v>
      </c>
      <c r="AX64" s="47">
        <f t="shared" si="9"/>
        <v>0</v>
      </c>
      <c r="AY64" s="47">
        <f t="shared" si="10"/>
        <v>0</v>
      </c>
      <c r="AZ64" s="47">
        <f t="shared" si="11"/>
        <v>0</v>
      </c>
      <c r="BA64" s="47">
        <f t="shared" si="12"/>
        <v>0</v>
      </c>
      <c r="BB64" s="47">
        <f t="shared" si="13"/>
        <v>0</v>
      </c>
      <c r="BC64" s="47">
        <f t="shared" si="14"/>
        <v>0</v>
      </c>
      <c r="BD64" s="47">
        <f t="shared" si="15"/>
        <v>0</v>
      </c>
      <c r="BE64" s="47">
        <f t="shared" si="16"/>
        <v>0</v>
      </c>
      <c r="BF64" s="47">
        <f t="shared" si="17"/>
        <v>0</v>
      </c>
      <c r="BG64" s="29">
        <f t="shared" si="18"/>
        <v>0</v>
      </c>
      <c r="BH64" s="5">
        <f t="shared" si="19"/>
        <v>0</v>
      </c>
      <c r="BI64" s="30">
        <f t="shared" si="20"/>
        <v>0</v>
      </c>
    </row>
    <row r="65" spans="1:61" ht="15" customHeight="1" hidden="1">
      <c r="A65" s="51" t="e">
        <f t="shared" si="41"/>
        <v>#VALUE!</v>
      </c>
      <c r="B65" s="57">
        <f>'Стартовый протокол'!E64</f>
        <v>0</v>
      </c>
      <c r="C65" s="58">
        <f>'Стартовый протокол'!C64</f>
        <v>0</v>
      </c>
      <c r="D65" s="59">
        <f>'Стартовый протокол'!B64</f>
        <v>0</v>
      </c>
      <c r="E65" s="61">
        <f>'Стартовый протокол'!D64</f>
        <v>0</v>
      </c>
      <c r="F65" s="61">
        <f>'Стартовый протокол'!F64</f>
        <v>0</v>
      </c>
      <c r="G65" s="61">
        <f>'Стартовый протокол'!G64</f>
        <v>0</v>
      </c>
      <c r="H65" s="61">
        <f>'Стартовый протокол'!H64</f>
        <v>0</v>
      </c>
      <c r="I65" s="31"/>
      <c r="J65" s="54">
        <f t="shared" si="23"/>
        <v>0</v>
      </c>
      <c r="K65" s="53"/>
      <c r="L65" s="54">
        <f t="shared" si="24"/>
        <v>0</v>
      </c>
      <c r="M65" s="53"/>
      <c r="N65" s="54">
        <f t="shared" si="25"/>
        <v>0</v>
      </c>
      <c r="O65" s="53"/>
      <c r="P65" s="54">
        <f t="shared" si="26"/>
        <v>0</v>
      </c>
      <c r="Q65" s="53"/>
      <c r="R65" s="54">
        <f t="shared" si="27"/>
        <v>0</v>
      </c>
      <c r="S65" s="53"/>
      <c r="T65" s="54">
        <f t="shared" si="28"/>
        <v>0</v>
      </c>
      <c r="U65" s="53"/>
      <c r="V65" s="54">
        <f t="shared" si="29"/>
        <v>0</v>
      </c>
      <c r="W65" s="53"/>
      <c r="X65" s="54">
        <f t="shared" si="30"/>
        <v>0</v>
      </c>
      <c r="Y65" s="53"/>
      <c r="Z65" s="54">
        <f t="shared" si="31"/>
        <v>0</v>
      </c>
      <c r="AA65" s="53"/>
      <c r="AB65" s="54">
        <f t="shared" si="32"/>
        <v>0</v>
      </c>
      <c r="AC65" s="53"/>
      <c r="AD65" s="54">
        <f t="shared" si="33"/>
        <v>0</v>
      </c>
      <c r="AE65" s="53"/>
      <c r="AF65" s="54">
        <f t="shared" si="34"/>
        <v>0</v>
      </c>
      <c r="AG65" s="53"/>
      <c r="AH65" s="54">
        <f t="shared" si="35"/>
        <v>0</v>
      </c>
      <c r="AI65" s="53"/>
      <c r="AJ65" s="54">
        <f t="shared" si="36"/>
        <v>0</v>
      </c>
      <c r="AK65" s="53"/>
      <c r="AL65" s="54">
        <f t="shared" si="37"/>
        <v>0</v>
      </c>
      <c r="AM65" s="55">
        <f t="shared" si="42"/>
        <v>0</v>
      </c>
      <c r="AN65" s="50">
        <f t="shared" si="39"/>
        <v>0</v>
      </c>
      <c r="AO65" s="56">
        <f t="shared" si="40"/>
        <v>0</v>
      </c>
      <c r="AP65" s="56">
        <f t="shared" si="22"/>
        <v>0</v>
      </c>
      <c r="AQ65" s="47">
        <f t="shared" si="2"/>
        <v>0</v>
      </c>
      <c r="AR65" s="47">
        <f t="shared" si="3"/>
        <v>0</v>
      </c>
      <c r="AS65" s="47">
        <f t="shared" si="4"/>
        <v>0</v>
      </c>
      <c r="AT65" s="47">
        <f t="shared" si="5"/>
        <v>0</v>
      </c>
      <c r="AU65" s="47">
        <f t="shared" si="6"/>
        <v>0</v>
      </c>
      <c r="AV65" s="47">
        <f t="shared" si="7"/>
        <v>0</v>
      </c>
      <c r="AW65" s="47">
        <f t="shared" si="8"/>
        <v>0</v>
      </c>
      <c r="AX65" s="47">
        <f t="shared" si="9"/>
        <v>0</v>
      </c>
      <c r="AY65" s="47">
        <f t="shared" si="10"/>
        <v>0</v>
      </c>
      <c r="AZ65" s="47">
        <f t="shared" si="11"/>
        <v>0</v>
      </c>
      <c r="BA65" s="47">
        <f t="shared" si="12"/>
        <v>0</v>
      </c>
      <c r="BB65" s="47">
        <f t="shared" si="13"/>
        <v>0</v>
      </c>
      <c r="BC65" s="47">
        <f t="shared" si="14"/>
        <v>0</v>
      </c>
      <c r="BD65" s="47">
        <f t="shared" si="15"/>
        <v>0</v>
      </c>
      <c r="BE65" s="47">
        <f t="shared" si="16"/>
        <v>0</v>
      </c>
      <c r="BF65" s="47">
        <f t="shared" si="17"/>
        <v>0</v>
      </c>
      <c r="BG65" s="29">
        <f t="shared" si="18"/>
        <v>0</v>
      </c>
      <c r="BH65" s="5">
        <f t="shared" si="19"/>
        <v>0</v>
      </c>
      <c r="BI65" s="30">
        <f t="shared" si="20"/>
        <v>0</v>
      </c>
    </row>
    <row r="66" spans="1:61" ht="15" customHeight="1" hidden="1">
      <c r="A66" s="51" t="e">
        <f t="shared" si="41"/>
        <v>#VALUE!</v>
      </c>
      <c r="B66" s="57">
        <f>'Стартовый протокол'!E65</f>
        <v>0</v>
      </c>
      <c r="C66" s="58">
        <f>'Стартовый протокол'!C65</f>
        <v>0</v>
      </c>
      <c r="D66" s="59">
        <f>'Стартовый протокол'!B65</f>
        <v>0</v>
      </c>
      <c r="E66" s="61">
        <f>'Стартовый протокол'!D65</f>
        <v>0</v>
      </c>
      <c r="F66" s="61">
        <f>'Стартовый протокол'!F65</f>
        <v>0</v>
      </c>
      <c r="G66" s="61">
        <f>'Стартовый протокол'!G65</f>
        <v>0</v>
      </c>
      <c r="H66" s="61">
        <f>'Стартовый протокол'!H65</f>
        <v>0</v>
      </c>
      <c r="I66" s="31"/>
      <c r="J66" s="54">
        <f t="shared" si="23"/>
        <v>0</v>
      </c>
      <c r="K66" s="53"/>
      <c r="L66" s="54">
        <f t="shared" si="24"/>
        <v>0</v>
      </c>
      <c r="M66" s="53"/>
      <c r="N66" s="54">
        <f t="shared" si="25"/>
        <v>0</v>
      </c>
      <c r="O66" s="53"/>
      <c r="P66" s="54">
        <f t="shared" si="26"/>
        <v>0</v>
      </c>
      <c r="Q66" s="53"/>
      <c r="R66" s="54">
        <f t="shared" si="27"/>
        <v>0</v>
      </c>
      <c r="S66" s="53"/>
      <c r="T66" s="54">
        <f t="shared" si="28"/>
        <v>0</v>
      </c>
      <c r="U66" s="53"/>
      <c r="V66" s="54">
        <f t="shared" si="29"/>
        <v>0</v>
      </c>
      <c r="W66" s="53"/>
      <c r="X66" s="54">
        <f t="shared" si="30"/>
        <v>0</v>
      </c>
      <c r="Y66" s="53"/>
      <c r="Z66" s="54">
        <f t="shared" si="31"/>
        <v>0</v>
      </c>
      <c r="AA66" s="53"/>
      <c r="AB66" s="54">
        <f t="shared" si="32"/>
        <v>0</v>
      </c>
      <c r="AC66" s="53"/>
      <c r="AD66" s="54">
        <f t="shared" si="33"/>
        <v>0</v>
      </c>
      <c r="AE66" s="53"/>
      <c r="AF66" s="54">
        <f t="shared" si="34"/>
        <v>0</v>
      </c>
      <c r="AG66" s="53"/>
      <c r="AH66" s="54">
        <f t="shared" si="35"/>
        <v>0</v>
      </c>
      <c r="AI66" s="53"/>
      <c r="AJ66" s="54">
        <f t="shared" si="36"/>
        <v>0</v>
      </c>
      <c r="AK66" s="53"/>
      <c r="AL66" s="54">
        <f t="shared" si="37"/>
        <v>0</v>
      </c>
      <c r="AM66" s="55">
        <f t="shared" si="42"/>
        <v>0</v>
      </c>
      <c r="AN66" s="50">
        <f t="shared" si="39"/>
        <v>0</v>
      </c>
      <c r="AO66" s="56">
        <f t="shared" si="40"/>
        <v>0</v>
      </c>
      <c r="AP66" s="56">
        <f t="shared" si="22"/>
        <v>0</v>
      </c>
      <c r="AQ66" s="47">
        <f t="shared" si="2"/>
        <v>0</v>
      </c>
      <c r="AR66" s="47">
        <f t="shared" si="3"/>
        <v>0</v>
      </c>
      <c r="AS66" s="47">
        <f t="shared" si="4"/>
        <v>0</v>
      </c>
      <c r="AT66" s="47">
        <f t="shared" si="5"/>
        <v>0</v>
      </c>
      <c r="AU66" s="47">
        <f t="shared" si="6"/>
        <v>0</v>
      </c>
      <c r="AV66" s="47">
        <f t="shared" si="7"/>
        <v>0</v>
      </c>
      <c r="AW66" s="47">
        <f t="shared" si="8"/>
        <v>0</v>
      </c>
      <c r="AX66" s="47">
        <f t="shared" si="9"/>
        <v>0</v>
      </c>
      <c r="AY66" s="47">
        <f t="shared" si="10"/>
        <v>0</v>
      </c>
      <c r="AZ66" s="47">
        <f t="shared" si="11"/>
        <v>0</v>
      </c>
      <c r="BA66" s="47">
        <f t="shared" si="12"/>
        <v>0</v>
      </c>
      <c r="BB66" s="47">
        <f t="shared" si="13"/>
        <v>0</v>
      </c>
      <c r="BC66" s="47">
        <f t="shared" si="14"/>
        <v>0</v>
      </c>
      <c r="BD66" s="47">
        <f t="shared" si="15"/>
        <v>0</v>
      </c>
      <c r="BE66" s="47">
        <f t="shared" si="16"/>
        <v>0</v>
      </c>
      <c r="BF66" s="47">
        <f t="shared" si="17"/>
        <v>0</v>
      </c>
      <c r="BG66" s="29">
        <f t="shared" si="18"/>
        <v>0</v>
      </c>
      <c r="BH66" s="5">
        <f t="shared" si="19"/>
        <v>0</v>
      </c>
      <c r="BI66" s="30">
        <f t="shared" si="20"/>
        <v>0</v>
      </c>
    </row>
    <row r="67" spans="1:61" ht="15" customHeight="1" hidden="1">
      <c r="A67" s="51" t="e">
        <f t="shared" si="41"/>
        <v>#VALUE!</v>
      </c>
      <c r="B67" s="57">
        <f>'Стартовый протокол'!E66</f>
        <v>0</v>
      </c>
      <c r="C67" s="58">
        <f>'Стартовый протокол'!C66</f>
        <v>0</v>
      </c>
      <c r="D67" s="59">
        <f>'Стартовый протокол'!B66</f>
        <v>0</v>
      </c>
      <c r="E67" s="61">
        <f>'Стартовый протокол'!D66</f>
        <v>0</v>
      </c>
      <c r="F67" s="61">
        <f>'Стартовый протокол'!F66</f>
        <v>0</v>
      </c>
      <c r="G67" s="61">
        <f>'Стартовый протокол'!G66</f>
        <v>0</v>
      </c>
      <c r="H67" s="61">
        <f>'Стартовый протокол'!H66</f>
        <v>0</v>
      </c>
      <c r="I67" s="31"/>
      <c r="J67" s="54">
        <f t="shared" si="23"/>
        <v>0</v>
      </c>
      <c r="K67" s="53"/>
      <c r="L67" s="54">
        <f t="shared" si="24"/>
        <v>0</v>
      </c>
      <c r="M67" s="53"/>
      <c r="N67" s="54">
        <f t="shared" si="25"/>
        <v>0</v>
      </c>
      <c r="O67" s="53"/>
      <c r="P67" s="54">
        <f t="shared" si="26"/>
        <v>0</v>
      </c>
      <c r="Q67" s="53"/>
      <c r="R67" s="54">
        <f t="shared" si="27"/>
        <v>0</v>
      </c>
      <c r="S67" s="53"/>
      <c r="T67" s="54">
        <f t="shared" si="28"/>
        <v>0</v>
      </c>
      <c r="U67" s="53"/>
      <c r="V67" s="54">
        <f t="shared" si="29"/>
        <v>0</v>
      </c>
      <c r="W67" s="53"/>
      <c r="X67" s="54">
        <f t="shared" si="30"/>
        <v>0</v>
      </c>
      <c r="Y67" s="53"/>
      <c r="Z67" s="54">
        <f t="shared" si="31"/>
        <v>0</v>
      </c>
      <c r="AA67" s="53"/>
      <c r="AB67" s="54">
        <f t="shared" si="32"/>
        <v>0</v>
      </c>
      <c r="AC67" s="53"/>
      <c r="AD67" s="54">
        <f t="shared" si="33"/>
        <v>0</v>
      </c>
      <c r="AE67" s="53"/>
      <c r="AF67" s="54">
        <f t="shared" si="34"/>
        <v>0</v>
      </c>
      <c r="AG67" s="53"/>
      <c r="AH67" s="54">
        <f t="shared" si="35"/>
        <v>0</v>
      </c>
      <c r="AI67" s="53"/>
      <c r="AJ67" s="54">
        <f t="shared" si="36"/>
        <v>0</v>
      </c>
      <c r="AK67" s="53"/>
      <c r="AL67" s="54">
        <f t="shared" si="37"/>
        <v>0</v>
      </c>
      <c r="AM67" s="55">
        <f t="shared" si="42"/>
        <v>0</v>
      </c>
      <c r="AN67" s="50">
        <f t="shared" si="39"/>
        <v>0</v>
      </c>
      <c r="AO67" s="56">
        <f t="shared" si="40"/>
        <v>0</v>
      </c>
      <c r="AP67" s="56">
        <f t="shared" si="22"/>
        <v>0</v>
      </c>
      <c r="AQ67" s="47">
        <f t="shared" si="2"/>
        <v>0</v>
      </c>
      <c r="AR67" s="47">
        <f t="shared" si="3"/>
        <v>0</v>
      </c>
      <c r="AS67" s="47">
        <f t="shared" si="4"/>
        <v>0</v>
      </c>
      <c r="AT67" s="47">
        <f t="shared" si="5"/>
        <v>0</v>
      </c>
      <c r="AU67" s="47">
        <f t="shared" si="6"/>
        <v>0</v>
      </c>
      <c r="AV67" s="47">
        <f t="shared" si="7"/>
        <v>0</v>
      </c>
      <c r="AW67" s="47">
        <f t="shared" si="8"/>
        <v>0</v>
      </c>
      <c r="AX67" s="47">
        <f t="shared" si="9"/>
        <v>0</v>
      </c>
      <c r="AY67" s="47">
        <f t="shared" si="10"/>
        <v>0</v>
      </c>
      <c r="AZ67" s="47">
        <f t="shared" si="11"/>
        <v>0</v>
      </c>
      <c r="BA67" s="47">
        <f t="shared" si="12"/>
        <v>0</v>
      </c>
      <c r="BB67" s="47">
        <f t="shared" si="13"/>
        <v>0</v>
      </c>
      <c r="BC67" s="47">
        <f t="shared" si="14"/>
        <v>0</v>
      </c>
      <c r="BD67" s="47">
        <f t="shared" si="15"/>
        <v>0</v>
      </c>
      <c r="BE67" s="47">
        <f t="shared" si="16"/>
        <v>0</v>
      </c>
      <c r="BF67" s="47">
        <f t="shared" si="17"/>
        <v>0</v>
      </c>
      <c r="BG67" s="29">
        <f t="shared" si="18"/>
        <v>0</v>
      </c>
      <c r="BH67" s="5">
        <f t="shared" si="19"/>
        <v>0</v>
      </c>
      <c r="BI67" s="30">
        <f t="shared" si="20"/>
        <v>0</v>
      </c>
    </row>
    <row r="68" spans="1:61" ht="12.75" customHeight="1" hidden="1">
      <c r="A68" s="51" t="e">
        <f>A67+1</f>
        <v>#VALUE!</v>
      </c>
      <c r="B68" s="57">
        <f>'Стартовый протокол'!E67</f>
        <v>0</v>
      </c>
      <c r="C68" s="58">
        <f>'Стартовый протокол'!C67</f>
        <v>0</v>
      </c>
      <c r="D68" s="59">
        <f>'Стартовый протокол'!B67</f>
        <v>0</v>
      </c>
      <c r="E68" s="61">
        <f>'Стартовый протокол'!D67</f>
        <v>0</v>
      </c>
      <c r="F68" s="61">
        <f>'Стартовый протокол'!F67</f>
        <v>0</v>
      </c>
      <c r="G68" s="61">
        <f>'Стартовый протокол'!G67</f>
        <v>0</v>
      </c>
      <c r="H68" s="61">
        <f>'Стартовый протокол'!H67</f>
        <v>0</v>
      </c>
      <c r="I68" s="31"/>
      <c r="J68" s="54">
        <f t="shared" si="23"/>
        <v>0</v>
      </c>
      <c r="K68" s="53"/>
      <c r="L68" s="54">
        <f t="shared" si="24"/>
        <v>0</v>
      </c>
      <c r="M68" s="53"/>
      <c r="N68" s="54">
        <f t="shared" si="25"/>
        <v>0</v>
      </c>
      <c r="O68" s="53"/>
      <c r="P68" s="54">
        <f t="shared" si="26"/>
        <v>0</v>
      </c>
      <c r="Q68" s="53"/>
      <c r="R68" s="54">
        <f t="shared" si="27"/>
        <v>0</v>
      </c>
      <c r="S68" s="53"/>
      <c r="T68" s="54">
        <f t="shared" si="28"/>
        <v>0</v>
      </c>
      <c r="U68" s="53"/>
      <c r="V68" s="54">
        <f t="shared" si="29"/>
        <v>0</v>
      </c>
      <c r="W68" s="53"/>
      <c r="X68" s="54">
        <f t="shared" si="30"/>
        <v>0</v>
      </c>
      <c r="Y68" s="53"/>
      <c r="Z68" s="54">
        <f t="shared" si="31"/>
        <v>0</v>
      </c>
      <c r="AA68" s="53"/>
      <c r="AB68" s="54">
        <f t="shared" si="32"/>
        <v>0</v>
      </c>
      <c r="AC68" s="53"/>
      <c r="AD68" s="54">
        <f t="shared" si="33"/>
        <v>0</v>
      </c>
      <c r="AE68" s="53"/>
      <c r="AF68" s="54">
        <f t="shared" si="34"/>
        <v>0</v>
      </c>
      <c r="AG68" s="53"/>
      <c r="AH68" s="54">
        <f t="shared" si="35"/>
        <v>0</v>
      </c>
      <c r="AI68" s="53"/>
      <c r="AJ68" s="54">
        <f t="shared" si="36"/>
        <v>0</v>
      </c>
      <c r="AK68" s="53"/>
      <c r="AL68" s="54">
        <f t="shared" si="37"/>
        <v>0</v>
      </c>
      <c r="AM68" s="55">
        <f t="shared" si="42"/>
        <v>0</v>
      </c>
      <c r="AN68" s="50">
        <f t="shared" si="39"/>
        <v>0</v>
      </c>
      <c r="AO68" s="56">
        <f t="shared" si="40"/>
        <v>0</v>
      </c>
      <c r="AP68" s="56">
        <f t="shared" si="22"/>
        <v>0</v>
      </c>
      <c r="AQ68" s="47">
        <f t="shared" si="2"/>
        <v>0</v>
      </c>
      <c r="AR68" s="47">
        <f t="shared" si="3"/>
        <v>0</v>
      </c>
      <c r="AS68" s="47">
        <f t="shared" si="4"/>
        <v>0</v>
      </c>
      <c r="AT68" s="47">
        <f t="shared" si="5"/>
        <v>0</v>
      </c>
      <c r="AU68" s="47">
        <f t="shared" si="6"/>
        <v>0</v>
      </c>
      <c r="AV68" s="47">
        <f t="shared" si="7"/>
        <v>0</v>
      </c>
      <c r="AW68" s="47">
        <f t="shared" si="8"/>
        <v>0</v>
      </c>
      <c r="AX68" s="47">
        <f t="shared" si="9"/>
        <v>0</v>
      </c>
      <c r="AY68" s="47">
        <f t="shared" si="10"/>
        <v>0</v>
      </c>
      <c r="AZ68" s="47">
        <f t="shared" si="11"/>
        <v>0</v>
      </c>
      <c r="BA68" s="47">
        <f t="shared" si="12"/>
        <v>0</v>
      </c>
      <c r="BB68" s="47">
        <f t="shared" si="13"/>
        <v>0</v>
      </c>
      <c r="BC68" s="47">
        <f t="shared" si="14"/>
        <v>0</v>
      </c>
      <c r="BD68" s="47">
        <f t="shared" si="15"/>
        <v>0</v>
      </c>
      <c r="BE68" s="47">
        <f t="shared" si="16"/>
        <v>0</v>
      </c>
      <c r="BF68" s="47">
        <f t="shared" si="17"/>
        <v>0</v>
      </c>
      <c r="BG68" s="29">
        <f t="shared" si="18"/>
        <v>0</v>
      </c>
      <c r="BH68" s="5">
        <f t="shared" si="19"/>
        <v>0</v>
      </c>
      <c r="BI68" s="30">
        <f t="shared" si="20"/>
        <v>0</v>
      </c>
    </row>
    <row r="69" ht="12.75" customHeight="1" hidden="1"/>
    <row r="70" spans="4:24" ht="12.75" hidden="1">
      <c r="D70" s="5" t="s">
        <v>13</v>
      </c>
      <c r="E70" s="5"/>
      <c r="F70" s="5"/>
      <c r="G70" s="5"/>
      <c r="H70" s="5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4:24" ht="12.75" hidden="1">
      <c r="D71" s="5" t="s">
        <v>12</v>
      </c>
      <c r="E71" s="5"/>
      <c r="F71" s="5"/>
      <c r="G71" s="5"/>
      <c r="H71" s="5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4:24" ht="12.75" hidden="1">
      <c r="D72" s="5" t="s">
        <v>16</v>
      </c>
      <c r="E72" s="5"/>
      <c r="F72" s="5"/>
      <c r="G72" s="5"/>
      <c r="H72" s="5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4:24" ht="12.75" hidden="1">
      <c r="D73" s="7" t="s">
        <v>15</v>
      </c>
      <c r="E73" s="7"/>
      <c r="F73" s="7"/>
      <c r="G73" s="7"/>
      <c r="H73" s="7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4:38" ht="25.5" hidden="1">
      <c r="D74" s="6" t="s">
        <v>17</v>
      </c>
      <c r="E74" s="6"/>
      <c r="F74" s="6"/>
      <c r="G74" s="6"/>
      <c r="H74" s="6"/>
      <c r="I74" s="33">
        <v>28</v>
      </c>
      <c r="J74" s="33">
        <v>28</v>
      </c>
      <c r="K74" s="33">
        <v>28</v>
      </c>
      <c r="L74" s="33">
        <v>28</v>
      </c>
      <c r="M74" s="33">
        <v>28</v>
      </c>
      <c r="N74" s="33">
        <v>28</v>
      </c>
      <c r="O74" s="33">
        <v>28</v>
      </c>
      <c r="P74" s="33">
        <v>28</v>
      </c>
      <c r="Q74" s="33">
        <v>28</v>
      </c>
      <c r="R74" s="33">
        <v>28</v>
      </c>
      <c r="S74" s="33">
        <v>28</v>
      </c>
      <c r="T74" s="33">
        <v>28</v>
      </c>
      <c r="U74" s="33">
        <v>28</v>
      </c>
      <c r="V74" s="33">
        <v>28</v>
      </c>
      <c r="W74" s="33">
        <v>28</v>
      </c>
      <c r="X74" s="33">
        <v>28</v>
      </c>
      <c r="Y74" s="33">
        <v>28</v>
      </c>
      <c r="Z74" s="33">
        <v>28</v>
      </c>
      <c r="AA74" s="33">
        <v>27</v>
      </c>
      <c r="AB74" s="33">
        <v>27</v>
      </c>
      <c r="AC74" s="33">
        <v>27</v>
      </c>
      <c r="AD74" s="33">
        <v>27</v>
      </c>
      <c r="AE74" s="33">
        <v>27</v>
      </c>
      <c r="AF74" s="33">
        <v>27</v>
      </c>
      <c r="AG74" s="33">
        <v>27</v>
      </c>
      <c r="AH74" s="33">
        <v>27</v>
      </c>
      <c r="AI74" s="33">
        <v>27</v>
      </c>
      <c r="AJ74" s="33">
        <v>27</v>
      </c>
      <c r="AK74" s="33">
        <v>27</v>
      </c>
      <c r="AL74" s="33">
        <v>27</v>
      </c>
    </row>
    <row r="77" spans="1:42" s="62" customFormat="1" ht="15">
      <c r="A77" s="91" t="s">
        <v>72</v>
      </c>
      <c r="B77" s="91"/>
      <c r="C77" s="91"/>
      <c r="Q77" s="92" t="s">
        <v>74</v>
      </c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63"/>
      <c r="AP77" s="63"/>
    </row>
    <row r="81" spans="1:42" s="62" customFormat="1" ht="15">
      <c r="A81" s="91" t="s">
        <v>73</v>
      </c>
      <c r="B81" s="91"/>
      <c r="C81" s="91"/>
      <c r="Q81" s="92" t="s">
        <v>75</v>
      </c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63"/>
      <c r="AP81" s="63"/>
    </row>
  </sheetData>
  <sheetProtection insertRows="0" sort="0" autoFilter="0"/>
  <protectedRanges>
    <protectedRange password="CF66" sqref="D7:H68" name="Диапазон1"/>
    <protectedRange password="CF66" sqref="B7:C68" name="Диапазон2"/>
    <protectedRange password="CF66" sqref="AJ7:AJ68 J7:J68 L7:L68 N7:N68 AL7:AP68 R7:R68 T7:T68 V7:V68 X7:X68 Z7:Z68 AB12:AB68 AD12:AD68 AF7:AF68 AH7:AH68 P7:P68" name="Диапазон3"/>
  </protectedRanges>
  <mergeCells count="33">
    <mergeCell ref="A77:C77"/>
    <mergeCell ref="A81:C81"/>
    <mergeCell ref="Q77:AN77"/>
    <mergeCell ref="Q81:AN81"/>
    <mergeCell ref="A1:AN1"/>
    <mergeCell ref="A3:AN3"/>
    <mergeCell ref="A4:C4"/>
    <mergeCell ref="Q4:AN4"/>
    <mergeCell ref="O5:P5"/>
    <mergeCell ref="Q5:R5"/>
    <mergeCell ref="S5:T5"/>
    <mergeCell ref="E5:E6"/>
    <mergeCell ref="F5:F6"/>
    <mergeCell ref="G5:G6"/>
    <mergeCell ref="H5:H6"/>
    <mergeCell ref="AM5:AM6"/>
    <mergeCell ref="Y5:Z5"/>
    <mergeCell ref="AI5:AJ5"/>
    <mergeCell ref="AK5:AL5"/>
    <mergeCell ref="AA5:AB5"/>
    <mergeCell ref="AC5:AD5"/>
    <mergeCell ref="AE5:AF5"/>
    <mergeCell ref="AG5:AH5"/>
    <mergeCell ref="C5:C6"/>
    <mergeCell ref="D5:D6"/>
    <mergeCell ref="M5:N5"/>
    <mergeCell ref="A2:AM2"/>
    <mergeCell ref="B5:B6"/>
    <mergeCell ref="A5:A6"/>
    <mergeCell ref="U5:V5"/>
    <mergeCell ref="W5:X5"/>
    <mergeCell ref="I5:J5"/>
    <mergeCell ref="K5:L5"/>
  </mergeCells>
  <printOptions/>
  <pageMargins left="0.31" right="0.32" top="0.18" bottom="0.25" header="0" footer="0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shu</cp:lastModifiedBy>
  <cp:lastPrinted>2007-07-28T13:03:59Z</cp:lastPrinted>
  <dcterms:created xsi:type="dcterms:W3CDTF">2001-02-01T09:36:20Z</dcterms:created>
  <dcterms:modified xsi:type="dcterms:W3CDTF">2007-07-28T16:26:15Z</dcterms:modified>
  <cp:category/>
  <cp:version/>
  <cp:contentType/>
  <cp:contentStatus/>
</cp:coreProperties>
</file>